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1"/>
  </bookViews>
  <sheets>
    <sheet name="ListaStartowa" sheetId="1" r:id="rId1"/>
    <sheet name="Zestawienie" sheetId="2" r:id="rId2"/>
    <sheet name="CZEKAJ Dariusz" sheetId="3" r:id="rId3"/>
    <sheet name="FABJAŃSKI ROBERT" sheetId="4" r:id="rId4"/>
    <sheet name="IDCZAK Paweł" sheetId="5" r:id="rId5"/>
    <sheet name="WESTWAL Andrzej" sheetId="6" r:id="rId6"/>
    <sheet name="WETOSZKA Adam" sheetId="7" r:id="rId7"/>
    <sheet name="ŻABOWSKI Tomasz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<sst xmlns="http://schemas.openxmlformats.org/spreadsheetml/2006/main" count="424" uniqueCount="66">
  <si>
    <t>MICHAŁKÓW</t>
  </si>
  <si>
    <t>2018-05-18-20</t>
  </si>
  <si>
    <t>Miedzynarodowe zawody modeli latajacych FAI - Memoriał Heryka Jerzyka - Puchar Polski i ESC</t>
  </si>
  <si>
    <t>F4G Wyniki indywidualne</t>
  </si>
  <si>
    <t>Miejsce</t>
  </si>
  <si>
    <t>Nr startowy</t>
  </si>
  <si>
    <t>Nazwisko Imię</t>
  </si>
  <si>
    <t>Aeroklub</t>
  </si>
  <si>
    <t>Model</t>
  </si>
  <si>
    <t>Ocena st.</t>
  </si>
  <si>
    <t>Lot 1.</t>
  </si>
  <si>
    <t>Lot 2.</t>
  </si>
  <si>
    <t>Lot 3.</t>
  </si>
  <si>
    <t>SUMA:</t>
  </si>
  <si>
    <t>F4G</t>
  </si>
  <si>
    <t>Lista startowa</t>
  </si>
  <si>
    <t>CZEKAJ Dariusz</t>
  </si>
  <si>
    <t>Warszawski</t>
  </si>
  <si>
    <t>EXTRA 300</t>
  </si>
  <si>
    <t>FABJAŃSKI ROBERT</t>
  </si>
  <si>
    <t>OSTROWSKI</t>
  </si>
  <si>
    <t>Albatros D5a</t>
  </si>
  <si>
    <t>IDCZAK Paweł</t>
  </si>
  <si>
    <t>Fokker Dr1</t>
  </si>
  <si>
    <t>WESTWAL Andrzej</t>
  </si>
  <si>
    <t>PIOTRKOWSKI</t>
  </si>
  <si>
    <t>PZL 106 AR KRUK</t>
  </si>
  <si>
    <t>WETOSZKA Adam</t>
  </si>
  <si>
    <t>DEBLIN</t>
  </si>
  <si>
    <t>SOPWITH TRIPLANE</t>
  </si>
  <si>
    <t>ŻABOWSKI Tomasz</t>
  </si>
  <si>
    <t>WARSZAWSKI</t>
  </si>
  <si>
    <t>BRISTOL MK1</t>
  </si>
  <si>
    <t>Nr Startowy</t>
  </si>
  <si>
    <t>Aeroklub (Miejscowość)</t>
  </si>
  <si>
    <t>Ocena statyczna</t>
  </si>
  <si>
    <t>Sędzia</t>
  </si>
  <si>
    <t>Wsp. K</t>
  </si>
  <si>
    <t>Ocena łączna</t>
  </si>
  <si>
    <t xml:space="preserve"> Dokładność odwzorowania</t>
  </si>
  <si>
    <t xml:space="preserve"> Widok z boku</t>
  </si>
  <si>
    <t xml:space="preserve"> Wid. z przodu/tyłu</t>
  </si>
  <si>
    <t xml:space="preserve"> Widok z góry/dołu</t>
  </si>
  <si>
    <t xml:space="preserve"> Kolorystyka</t>
  </si>
  <si>
    <t xml:space="preserve"> Dokładność</t>
  </si>
  <si>
    <t xml:space="preserve"> Złożoność</t>
  </si>
  <si>
    <t xml:space="preserve"> Oznakowanie</t>
  </si>
  <si>
    <t xml:space="preserve"> Struktura powierzchni i realizm</t>
  </si>
  <si>
    <t xml:space="preserve"> Doskonałość wykonania</t>
  </si>
  <si>
    <t xml:space="preserve"> Jakość</t>
  </si>
  <si>
    <t xml:space="preserve"> Szczegóły</t>
  </si>
  <si>
    <t xml:space="preserve"> Suma</t>
  </si>
  <si>
    <t xml:space="preserve"> Start</t>
  </si>
  <si>
    <t xml:space="preserve"> 5 okrążeń stabilnego lotu poziomego</t>
  </si>
  <si>
    <t xml:space="preserve"> Pokaz dowolny</t>
  </si>
  <si>
    <t xml:space="preserve"> Lądowanie</t>
  </si>
  <si>
    <t xml:space="preserve"> Realizm lotu</t>
  </si>
  <si>
    <t xml:space="preserve"> a/ Odgłos silnika</t>
  </si>
  <si>
    <t xml:space="preserve"> b/ Prędkość lotu</t>
  </si>
  <si>
    <t xml:space="preserve"> c/ Stabilność i sterowność</t>
  </si>
  <si>
    <t>Zestawienie</t>
  </si>
  <si>
    <t>Ocena N</t>
  </si>
  <si>
    <t>Lot 1 N</t>
  </si>
  <si>
    <t>Lot 2 N</t>
  </si>
  <si>
    <t>SUMA N</t>
  </si>
  <si>
    <t>Lot 3 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</si>
</sst>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64" fontId="46" fillId="0" borderId="0" xfId="0" applyNumberFormat="1" applyFont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 horizontal="right"/>
    </xf>
    <xf numFmtId="0" fontId="47" fillId="0" borderId="12" xfId="0" applyFont="1" applyBorder="1" applyAlignment="1">
      <alignment horizontal="center"/>
    </xf>
    <xf numFmtId="164" fontId="46" fillId="0" borderId="13" xfId="0" applyNumberFormat="1" applyFont="1" applyBorder="1" applyAlignment="1">
      <alignment horizontal="right"/>
    </xf>
    <xf numFmtId="0" fontId="45" fillId="33" borderId="14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164" fontId="52" fillId="0" borderId="11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164" fontId="52" fillId="0" borderId="10" xfId="0" applyNumberFormat="1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0" fontId="4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164" fontId="46" fillId="0" borderId="2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46" fillId="0" borderId="13" xfId="0" applyNumberFormat="1" applyFont="1" applyBorder="1" applyAlignment="1">
      <alignment horizontal="right"/>
    </xf>
    <xf numFmtId="2" fontId="48" fillId="0" borderId="1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6" fillId="33" borderId="26" xfId="0" applyFont="1" applyFill="1" applyBorder="1" applyAlignment="1">
      <alignment horizontal="center"/>
    </xf>
    <xf numFmtId="164" fontId="4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352425</xdr:colOff>
      <xdr:row>4</xdr:row>
      <xdr:rowOff>85725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ulpit\Zaw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oby"/>
      <sheetName val="Nowe zawody"/>
      <sheetName val="Współczynniki K"/>
      <sheetName val="Lista spraw"/>
    </sheetNames>
    <definedNames>
      <definedName name="CrtArkOsob"/>
      <definedName name="SortWgPk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28.7109375" style="0" customWidth="1"/>
    <col min="3" max="4" width="20.7109375" style="0" customWidth="1"/>
  </cols>
  <sheetData>
    <row r="1" ht="15">
      <c r="B1" s="4" t="s">
        <v>2</v>
      </c>
    </row>
    <row r="2" spans="1:3" ht="20.25">
      <c r="A2" s="6" t="s">
        <v>14</v>
      </c>
      <c r="B2" s="5" t="s">
        <v>0</v>
      </c>
      <c r="C2" s="1" t="s">
        <v>1</v>
      </c>
    </row>
    <row r="3" ht="20.25">
      <c r="A3" s="1" t="s">
        <v>15</v>
      </c>
    </row>
    <row r="4" spans="1:4" ht="15.75">
      <c r="A4" s="2" t="s">
        <v>5</v>
      </c>
      <c r="B4" s="3" t="s">
        <v>6</v>
      </c>
      <c r="C4" s="3" t="s">
        <v>7</v>
      </c>
      <c r="D4" s="3" t="s">
        <v>8</v>
      </c>
    </row>
    <row r="5" spans="1:4" ht="15">
      <c r="A5">
        <v>9</v>
      </c>
      <c r="B5" t="s">
        <v>16</v>
      </c>
      <c r="C5" t="s">
        <v>17</v>
      </c>
      <c r="D5" t="s">
        <v>18</v>
      </c>
    </row>
    <row r="6" spans="1:4" ht="15">
      <c r="A6">
        <v>16</v>
      </c>
      <c r="B6" t="s">
        <v>19</v>
      </c>
      <c r="C6" t="s">
        <v>20</v>
      </c>
      <c r="D6" t="s">
        <v>21</v>
      </c>
    </row>
    <row r="7" spans="1:4" ht="15">
      <c r="A7">
        <v>21</v>
      </c>
      <c r="B7" t="s">
        <v>22</v>
      </c>
      <c r="C7" t="s">
        <v>20</v>
      </c>
      <c r="D7" t="s">
        <v>23</v>
      </c>
    </row>
    <row r="8" spans="1:4" ht="15">
      <c r="A8">
        <v>24</v>
      </c>
      <c r="B8" t="s">
        <v>24</v>
      </c>
      <c r="C8" t="s">
        <v>25</v>
      </c>
      <c r="D8" t="s">
        <v>26</v>
      </c>
    </row>
    <row r="9" spans="1:4" ht="15">
      <c r="A9">
        <v>23</v>
      </c>
      <c r="B9" t="s">
        <v>27</v>
      </c>
      <c r="C9" t="s">
        <v>28</v>
      </c>
      <c r="D9" t="s">
        <v>29</v>
      </c>
    </row>
    <row r="10" spans="1:4" ht="15">
      <c r="A10">
        <v>8</v>
      </c>
      <c r="B10" t="s">
        <v>30</v>
      </c>
      <c r="C10" t="s">
        <v>31</v>
      </c>
      <c r="D10" t="s">
        <v>32</v>
      </c>
    </row>
  </sheetData>
  <sheetProtection/>
  <printOptions/>
  <pageMargins left="0.393700787401575" right="0" top="0.196850393700787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E2">
      <selection activeCell="O12" sqref="O12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28.7109375" style="0" customWidth="1"/>
    <col min="4" max="4" width="18.7109375" style="0" customWidth="1"/>
    <col min="5" max="5" width="19.7109375" style="0" customWidth="1"/>
    <col min="6" max="14" width="10.7109375" style="0" customWidth="1"/>
  </cols>
  <sheetData>
    <row r="1" spans="3:4" ht="20.25">
      <c r="C1" s="1" t="s">
        <v>0</v>
      </c>
      <c r="D1" s="1" t="s">
        <v>1</v>
      </c>
    </row>
    <row r="2" ht="20.25">
      <c r="C2" s="1" t="s">
        <v>2</v>
      </c>
    </row>
    <row r="4" ht="20.25">
      <c r="C4" s="1" t="s">
        <v>3</v>
      </c>
    </row>
    <row r="5" ht="15.75" thickBot="1"/>
    <row r="6" spans="1:15" ht="15.75">
      <c r="A6" s="21" t="s">
        <v>4</v>
      </c>
      <c r="B6" s="21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3" t="s">
        <v>61</v>
      </c>
      <c r="H6" s="23" t="s">
        <v>10</v>
      </c>
      <c r="I6" s="23" t="s">
        <v>62</v>
      </c>
      <c r="J6" s="23" t="s">
        <v>11</v>
      </c>
      <c r="K6" s="23" t="s">
        <v>63</v>
      </c>
      <c r="L6" s="23" t="s">
        <v>12</v>
      </c>
      <c r="M6" s="23" t="s">
        <v>65</v>
      </c>
      <c r="N6" s="23" t="s">
        <v>13</v>
      </c>
      <c r="O6" s="51" t="s">
        <v>64</v>
      </c>
    </row>
    <row r="7" spans="1:15" ht="15">
      <c r="A7" s="29">
        <v>1</v>
      </c>
      <c r="B7" s="29">
        <v>24</v>
      </c>
      <c r="C7" s="30" t="s">
        <v>24</v>
      </c>
      <c r="D7" s="31" t="s">
        <v>25</v>
      </c>
      <c r="E7" s="31" t="s">
        <v>26</v>
      </c>
      <c r="F7" s="32">
        <f>'WESTWAL Andrzej'!H2</f>
        <v>2733.4</v>
      </c>
      <c r="G7" s="32">
        <v>1000</v>
      </c>
      <c r="H7" s="32">
        <f>'WESTWAL Andrzej'!J2</f>
        <v>2128</v>
      </c>
      <c r="I7" s="32">
        <f>H7*I8/H8</f>
        <v>979.0660225442834</v>
      </c>
      <c r="J7" s="32">
        <f>'WESTWAL Andrzej'!L2</f>
        <v>2369</v>
      </c>
      <c r="K7" s="32">
        <f>J7*K8/J8</f>
        <v>929.5664116146753</v>
      </c>
      <c r="L7" s="32">
        <f>'WESTWAL Andrzej'!M2</f>
        <v>2551.5</v>
      </c>
      <c r="M7" s="32">
        <f>L7*M8/L8</f>
        <v>982.8582434514637</v>
      </c>
      <c r="N7" s="33">
        <f>'WESTWAL Andrzej'!O2</f>
        <v>5193.65</v>
      </c>
      <c r="O7" s="52">
        <f>G7+(I7+M7)/2</f>
        <v>1980.9621329978736</v>
      </c>
    </row>
    <row r="8" spans="1:15" ht="15">
      <c r="A8" s="29">
        <v>2</v>
      </c>
      <c r="B8" s="29">
        <v>16</v>
      </c>
      <c r="C8" s="30" t="s">
        <v>19</v>
      </c>
      <c r="D8" s="31" t="s">
        <v>20</v>
      </c>
      <c r="E8" s="31" t="s">
        <v>21</v>
      </c>
      <c r="F8" s="32">
        <f>'FABJAŃSKI ROBERT'!H2</f>
        <v>2579.2999999999997</v>
      </c>
      <c r="G8" s="32">
        <f>F8*$G$7/$F$7</f>
        <v>943.6233262603349</v>
      </c>
      <c r="H8" s="32">
        <f>'FABJAŃSKI ROBERT'!J2</f>
        <v>2173.5</v>
      </c>
      <c r="I8" s="32">
        <v>1000</v>
      </c>
      <c r="J8" s="32">
        <f>'FABJAŃSKI ROBERT'!L2</f>
        <v>2548.5</v>
      </c>
      <c r="K8" s="32">
        <v>1000</v>
      </c>
      <c r="L8" s="32">
        <f>'FABJAŃSKI ROBERT'!M2</f>
        <v>2596</v>
      </c>
      <c r="M8" s="32">
        <v>1000</v>
      </c>
      <c r="N8" s="33">
        <f>'FABJAŃSKI ROBERT'!O2</f>
        <v>5151.549999999999</v>
      </c>
      <c r="O8" s="52">
        <f>G8+(I8+M8)/2</f>
        <v>1943.623326260335</v>
      </c>
    </row>
    <row r="9" spans="1:15" ht="15">
      <c r="A9" s="29">
        <v>3</v>
      </c>
      <c r="B9" s="29">
        <v>21</v>
      </c>
      <c r="C9" s="30" t="s">
        <v>22</v>
      </c>
      <c r="D9" s="31" t="s">
        <v>20</v>
      </c>
      <c r="E9" s="31" t="s">
        <v>23</v>
      </c>
      <c r="F9" s="32">
        <f>'IDCZAK Paweł'!H2</f>
        <v>2663.8</v>
      </c>
      <c r="G9" s="32">
        <f>F9*$G$7/$F$7</f>
        <v>974.5372064095998</v>
      </c>
      <c r="H9" s="32">
        <f>'IDCZAK Paweł'!J2</f>
        <v>1849.5</v>
      </c>
      <c r="I9" s="32">
        <f>H9*$I$8/$H$8</f>
        <v>850.9316770186335</v>
      </c>
      <c r="J9" s="32">
        <f>'IDCZAK Paweł'!L2</f>
        <v>2155.5</v>
      </c>
      <c r="K9" s="32">
        <f>J9*$K$8/$J$8</f>
        <v>845.7916421424367</v>
      </c>
      <c r="L9" s="32">
        <f>'IDCZAK Paweł'!M2</f>
        <v>2243.5</v>
      </c>
      <c r="M9" s="32">
        <f>L9*M8/L8</f>
        <v>864.2141756548536</v>
      </c>
      <c r="N9" s="33">
        <f>'IDCZAK Paweł'!O2</f>
        <v>4863.3</v>
      </c>
      <c r="O9" s="52">
        <f>G9+(I9+M9)/2</f>
        <v>1832.1101327463434</v>
      </c>
    </row>
    <row r="10" spans="1:15" ht="15">
      <c r="A10" s="29">
        <v>4</v>
      </c>
      <c r="B10" s="29">
        <v>23</v>
      </c>
      <c r="C10" s="30" t="s">
        <v>27</v>
      </c>
      <c r="D10" s="31" t="s">
        <v>28</v>
      </c>
      <c r="E10" s="31" t="s">
        <v>29</v>
      </c>
      <c r="F10" s="32">
        <f>'WETOSZKA Adam'!H2</f>
        <v>2546.2</v>
      </c>
      <c r="G10" s="32">
        <f>F10*$G$7/$F$7</f>
        <v>931.5138655154752</v>
      </c>
      <c r="H10" s="32">
        <f>'WETOSZKA Adam'!J2</f>
        <v>2021</v>
      </c>
      <c r="I10" s="32">
        <f>H10*$I$8/$H$8</f>
        <v>929.8366689671037</v>
      </c>
      <c r="J10" s="32">
        <f>'WETOSZKA Adam'!L2</f>
        <v>2214</v>
      </c>
      <c r="K10" s="32">
        <f>J10*$K$8/$J$8</f>
        <v>868.7463213655092</v>
      </c>
      <c r="L10" s="32">
        <f>'WETOSZKA Adam'!M2</f>
        <v>2086.5</v>
      </c>
      <c r="M10" s="32">
        <f>L10*M8/L8</f>
        <v>803.7365177195686</v>
      </c>
      <c r="N10" s="33">
        <f>'WETOSZKA Adam'!O2</f>
        <v>4696.45</v>
      </c>
      <c r="O10" s="52">
        <f>G10+(I10+K10)/2</f>
        <v>1830.8053606817816</v>
      </c>
    </row>
    <row r="11" spans="1:15" ht="15">
      <c r="A11" s="29">
        <v>5</v>
      </c>
      <c r="B11" s="29">
        <v>9</v>
      </c>
      <c r="C11" s="30" t="s">
        <v>16</v>
      </c>
      <c r="D11" s="31" t="s">
        <v>17</v>
      </c>
      <c r="E11" s="31" t="s">
        <v>18</v>
      </c>
      <c r="F11" s="32">
        <f>'CZEKAJ Dariusz'!H2</f>
        <v>2411.9999999999995</v>
      </c>
      <c r="G11" s="32">
        <f>F11*$G$7/$F$7</f>
        <v>882.4175020121459</v>
      </c>
      <c r="H11" s="32">
        <f>'CZEKAJ Dariusz'!J2</f>
        <v>2067.3</v>
      </c>
      <c r="I11" s="32">
        <f>H11*$I$8/$H$8</f>
        <v>951.1387163561078</v>
      </c>
      <c r="J11" s="32">
        <f>'CZEKAJ Dariusz'!L2</f>
        <v>2046.9</v>
      </c>
      <c r="K11" s="32">
        <f>J11*$K$8/$J$8</f>
        <v>803.1783402001178</v>
      </c>
      <c r="L11" s="32">
        <f>'CZEKAJ Dariusz'!M2</f>
        <v>1863</v>
      </c>
      <c r="M11" s="32">
        <f>L11*M8/L8</f>
        <v>717.6425269645608</v>
      </c>
      <c r="N11" s="33">
        <f>'CZEKAJ Dariusz'!O2</f>
        <v>4469.1</v>
      </c>
      <c r="O11" s="52">
        <f>G11+(I11+K11)/2</f>
        <v>1759.5760302902586</v>
      </c>
    </row>
    <row r="12" spans="1:15" ht="15">
      <c r="A12" s="24">
        <v>6</v>
      </c>
      <c r="B12" s="24">
        <v>8</v>
      </c>
      <c r="C12" s="25" t="s">
        <v>30</v>
      </c>
      <c r="D12" s="26" t="s">
        <v>31</v>
      </c>
      <c r="E12" s="26" t="s">
        <v>32</v>
      </c>
      <c r="F12" s="27">
        <f>'ŻABOWSKI Tomasz'!H2</f>
        <v>2447.6</v>
      </c>
      <c r="G12" s="27">
        <f>F12*$G$7/$F$7</f>
        <v>895.4415745957415</v>
      </c>
      <c r="H12" s="27">
        <f>'ŻABOWSKI Tomasz'!J2</f>
        <v>2017.5</v>
      </c>
      <c r="I12" s="27">
        <f>H12*$I$8/$H$8</f>
        <v>928.2263630089717</v>
      </c>
      <c r="J12" s="27">
        <f>'ŻABOWSKI Tomasz'!L2</f>
        <v>1972.5</v>
      </c>
      <c r="K12" s="27">
        <f>J12*$K$8/$J$8</f>
        <v>773.984696880518</v>
      </c>
      <c r="L12" s="27">
        <f>'ŻABOWSKI Tomasz'!M2</f>
        <v>2016</v>
      </c>
      <c r="M12" s="27">
        <f>L12*M8/L8</f>
        <v>776.5793528505393</v>
      </c>
      <c r="N12" s="28">
        <f>'ŻABOWSKI Tomasz'!O2</f>
        <v>4464.35</v>
      </c>
      <c r="O12" s="52">
        <f>G12+(I12+M12)/2</f>
        <v>1747.844432525497</v>
      </c>
    </row>
  </sheetData>
  <sheetProtection/>
  <printOptions/>
  <pageMargins left="0.393700787401575" right="0" top="0.196850393700787" bottom="0" header="0" footer="0"/>
  <pageSetup fitToHeight="1" fitToWidth="1" horizontalDpi="600" verticalDpi="600" orientation="landscape" paperSize="9" scale="7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L22" sqref="L22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2411.9999999999995</v>
      </c>
      <c r="I2" s="45"/>
      <c r="J2" s="46">
        <f>H40</f>
        <v>2067.3</v>
      </c>
      <c r="K2" s="45"/>
      <c r="L2" s="20">
        <f>L40</f>
        <v>2046.9</v>
      </c>
      <c r="M2" s="46">
        <f>P40</f>
        <v>1863</v>
      </c>
      <c r="N2" s="45"/>
      <c r="O2" s="47">
        <f>H2+(SUM(J2:M2)-MIN(J2:M2))/2</f>
        <v>4469.1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9</v>
      </c>
      <c r="B5" s="10" t="s">
        <v>16</v>
      </c>
      <c r="C5" s="7" t="s">
        <v>17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8.5</v>
      </c>
      <c r="F7" s="16">
        <v>8.5</v>
      </c>
      <c r="G7" s="16">
        <v>8.3</v>
      </c>
      <c r="H7" s="16">
        <f aca="true" t="shared" si="0" ref="H7:H21">(E7+F7+G7)*D7</f>
        <v>328.90000000000003</v>
      </c>
    </row>
    <row r="8" spans="1:8" ht="15">
      <c r="A8" s="17"/>
      <c r="B8" s="17"/>
      <c r="C8" s="15" t="s">
        <v>41</v>
      </c>
      <c r="D8" s="16">
        <v>13</v>
      </c>
      <c r="E8" s="16">
        <v>8.2</v>
      </c>
      <c r="F8" s="16">
        <v>8.2</v>
      </c>
      <c r="G8" s="16">
        <v>8.2</v>
      </c>
      <c r="H8" s="16">
        <f t="shared" si="0"/>
        <v>319.79999999999995</v>
      </c>
    </row>
    <row r="9" spans="1:8" ht="15">
      <c r="A9" s="17"/>
      <c r="B9" s="17"/>
      <c r="C9" s="15" t="s">
        <v>42</v>
      </c>
      <c r="D9" s="16">
        <v>13</v>
      </c>
      <c r="E9" s="16">
        <v>8.2</v>
      </c>
      <c r="F9" s="16">
        <v>8.2</v>
      </c>
      <c r="G9" s="16">
        <v>8.2</v>
      </c>
      <c r="H9" s="16">
        <f t="shared" si="0"/>
        <v>319.79999999999995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8</v>
      </c>
      <c r="F10" s="16">
        <v>8</v>
      </c>
      <c r="G10" s="16">
        <v>8</v>
      </c>
      <c r="H10" s="16">
        <f t="shared" si="0"/>
        <v>72</v>
      </c>
    </row>
    <row r="11" spans="1:8" ht="15">
      <c r="A11" s="17"/>
      <c r="B11" s="17"/>
      <c r="C11" s="15" t="s">
        <v>45</v>
      </c>
      <c r="D11" s="16">
        <v>2</v>
      </c>
      <c r="E11" s="16">
        <v>7.5</v>
      </c>
      <c r="F11" s="16">
        <v>7.5</v>
      </c>
      <c r="G11" s="16">
        <v>7.5</v>
      </c>
      <c r="H11" s="16">
        <f t="shared" si="0"/>
        <v>45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7.5</v>
      </c>
      <c r="F12" s="16">
        <v>7.5</v>
      </c>
      <c r="G12" s="16">
        <v>8.2</v>
      </c>
      <c r="H12" s="16">
        <f t="shared" si="0"/>
        <v>185.6</v>
      </c>
    </row>
    <row r="13" spans="1:8" ht="15">
      <c r="A13" s="17"/>
      <c r="B13" s="17"/>
      <c r="C13" s="15" t="s">
        <v>45</v>
      </c>
      <c r="D13" s="16">
        <v>3</v>
      </c>
      <c r="E13" s="16">
        <v>8.5</v>
      </c>
      <c r="F13" s="16">
        <v>8.5</v>
      </c>
      <c r="G13" s="16">
        <v>7.4</v>
      </c>
      <c r="H13" s="16">
        <f t="shared" si="0"/>
        <v>73.19999999999999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8.5</v>
      </c>
      <c r="F14" s="16">
        <v>8.5</v>
      </c>
      <c r="G14" s="16">
        <v>7.5</v>
      </c>
      <c r="H14" s="16">
        <f t="shared" si="0"/>
        <v>171.5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8.5</v>
      </c>
      <c r="F15" s="16">
        <v>8.5</v>
      </c>
      <c r="G15" s="16">
        <v>8.8</v>
      </c>
      <c r="H15" s="16">
        <f t="shared" si="0"/>
        <v>180.6</v>
      </c>
    </row>
    <row r="16" spans="1:8" ht="15">
      <c r="A16" s="17"/>
      <c r="B16" s="17"/>
      <c r="C16" s="15" t="s">
        <v>45</v>
      </c>
      <c r="D16" s="16">
        <v>12</v>
      </c>
      <c r="E16" s="16">
        <v>7.8</v>
      </c>
      <c r="F16" s="16">
        <v>7.8</v>
      </c>
      <c r="G16" s="16">
        <v>7.9</v>
      </c>
      <c r="H16" s="16">
        <f t="shared" si="0"/>
        <v>282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6.6</v>
      </c>
      <c r="F17" s="16">
        <v>6.6</v>
      </c>
      <c r="G17" s="16">
        <v>6.9</v>
      </c>
      <c r="H17" s="16">
        <f t="shared" si="0"/>
        <v>100.5</v>
      </c>
    </row>
    <row r="18" spans="1:8" ht="15">
      <c r="A18" s="17"/>
      <c r="B18" s="17"/>
      <c r="C18" s="15" t="s">
        <v>45</v>
      </c>
      <c r="D18" s="16">
        <v>9</v>
      </c>
      <c r="E18" s="16">
        <v>8.5</v>
      </c>
      <c r="F18" s="16">
        <v>8.5</v>
      </c>
      <c r="G18" s="16">
        <v>7.9</v>
      </c>
      <c r="H18" s="16">
        <f t="shared" si="0"/>
        <v>224.1</v>
      </c>
    </row>
    <row r="19" spans="1:8" ht="15">
      <c r="A19" s="17"/>
      <c r="B19" s="17"/>
      <c r="C19" s="17"/>
      <c r="D19" s="16">
        <v>5</v>
      </c>
      <c r="E19" s="16">
        <v>7.5</v>
      </c>
      <c r="F19" s="16">
        <v>7.5</v>
      </c>
      <c r="G19" s="16">
        <v>6.8</v>
      </c>
      <c r="H19" s="16">
        <f t="shared" si="0"/>
        <v>109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51</v>
      </c>
      <c r="H22" s="11">
        <f>SUM(H7:H21)</f>
        <v>2411.9999999999995</v>
      </c>
    </row>
    <row r="23" ht="15.75" thickBot="1"/>
    <row r="24" spans="1:16" ht="18">
      <c r="A24" s="7">
        <v>9</v>
      </c>
      <c r="B24" s="10" t="s">
        <v>16</v>
      </c>
      <c r="C24" s="7" t="s">
        <v>17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6.5</v>
      </c>
      <c r="F26" s="16">
        <v>6.5</v>
      </c>
      <c r="G26" s="16">
        <v>7</v>
      </c>
      <c r="H26" s="16">
        <f aca="true" t="shared" si="1" ref="H26:H39">(E26+F26+G26)*D26</f>
        <v>220</v>
      </c>
      <c r="I26" s="16">
        <v>6.5</v>
      </c>
      <c r="J26" s="16">
        <v>5.5</v>
      </c>
      <c r="K26" s="16">
        <v>6</v>
      </c>
      <c r="L26" s="16">
        <f aca="true" t="shared" si="2" ref="L26:L39">(I26+J26+K26)*D26</f>
        <v>198</v>
      </c>
      <c r="M26" s="16">
        <v>5</v>
      </c>
      <c r="N26" s="16">
        <v>5</v>
      </c>
      <c r="O26" s="16">
        <v>5.5</v>
      </c>
      <c r="P26" s="16">
        <f aca="true" t="shared" si="3" ref="P26:P39">(M26+N26+O26)*D26</f>
        <v>170.5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6</v>
      </c>
      <c r="F27" s="16">
        <v>5.5</v>
      </c>
      <c r="G27" s="16">
        <v>6</v>
      </c>
      <c r="H27" s="16">
        <f t="shared" si="1"/>
        <v>122.5</v>
      </c>
      <c r="I27" s="16">
        <v>7.5</v>
      </c>
      <c r="J27" s="16">
        <v>7.5</v>
      </c>
      <c r="K27" s="16">
        <v>8</v>
      </c>
      <c r="L27" s="16">
        <f t="shared" si="2"/>
        <v>161</v>
      </c>
      <c r="M27" s="16">
        <v>4</v>
      </c>
      <c r="N27" s="16">
        <v>4.5</v>
      </c>
      <c r="O27" s="16">
        <v>5.5</v>
      </c>
      <c r="P27" s="16">
        <f t="shared" si="3"/>
        <v>98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6</v>
      </c>
      <c r="F28" s="16">
        <v>6.5</v>
      </c>
      <c r="G28" s="16">
        <v>6.5</v>
      </c>
      <c r="H28" s="16">
        <f t="shared" si="1"/>
        <v>133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5.5</v>
      </c>
      <c r="N28" s="16">
        <v>5.5</v>
      </c>
      <c r="O28" s="16">
        <v>5.5</v>
      </c>
      <c r="P28" s="16">
        <f t="shared" si="3"/>
        <v>115.5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6.5</v>
      </c>
      <c r="F29" s="16">
        <v>6</v>
      </c>
      <c r="G29" s="16">
        <v>6.5</v>
      </c>
      <c r="H29" s="16">
        <f t="shared" si="1"/>
        <v>133</v>
      </c>
      <c r="I29" s="16">
        <v>6</v>
      </c>
      <c r="J29" s="16">
        <v>6</v>
      </c>
      <c r="K29" s="16">
        <v>6.5</v>
      </c>
      <c r="L29" s="16">
        <f t="shared" si="2"/>
        <v>129.5</v>
      </c>
      <c r="M29" s="16">
        <v>6.5</v>
      </c>
      <c r="N29" s="16">
        <v>6.5</v>
      </c>
      <c r="O29" s="16">
        <v>6.5</v>
      </c>
      <c r="P29" s="16">
        <f t="shared" si="3"/>
        <v>136.5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8</v>
      </c>
      <c r="F30" s="16">
        <v>8</v>
      </c>
      <c r="G30" s="16">
        <v>8</v>
      </c>
      <c r="H30" s="16">
        <f t="shared" si="1"/>
        <v>168</v>
      </c>
      <c r="I30" s="16">
        <v>7</v>
      </c>
      <c r="J30" s="16">
        <v>7</v>
      </c>
      <c r="K30" s="16">
        <v>7</v>
      </c>
      <c r="L30" s="16">
        <f t="shared" si="2"/>
        <v>147</v>
      </c>
      <c r="M30" s="16">
        <v>7.5</v>
      </c>
      <c r="N30" s="16">
        <v>7.5</v>
      </c>
      <c r="O30" s="16">
        <v>7</v>
      </c>
      <c r="P30" s="16">
        <f t="shared" si="3"/>
        <v>154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6</v>
      </c>
      <c r="F31" s="16">
        <v>6.5</v>
      </c>
      <c r="G31" s="16">
        <v>6</v>
      </c>
      <c r="H31" s="16">
        <f t="shared" si="1"/>
        <v>129.5</v>
      </c>
      <c r="I31" s="16">
        <v>7</v>
      </c>
      <c r="J31" s="16">
        <v>6.5</v>
      </c>
      <c r="K31" s="16">
        <v>7</v>
      </c>
      <c r="L31" s="16">
        <f t="shared" si="2"/>
        <v>143.5</v>
      </c>
      <c r="M31" s="16">
        <v>7.5</v>
      </c>
      <c r="N31" s="16">
        <v>5</v>
      </c>
      <c r="O31" s="16">
        <v>6.5</v>
      </c>
      <c r="P31" s="16">
        <f t="shared" si="3"/>
        <v>133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6.5</v>
      </c>
      <c r="F32" s="16">
        <v>7</v>
      </c>
      <c r="G32" s="16">
        <v>6.5</v>
      </c>
      <c r="H32" s="16">
        <f t="shared" si="1"/>
        <v>140</v>
      </c>
      <c r="I32" s="16">
        <v>7.5</v>
      </c>
      <c r="J32" s="16">
        <v>7.5</v>
      </c>
      <c r="K32" s="16">
        <v>7.5</v>
      </c>
      <c r="L32" s="16">
        <f t="shared" si="2"/>
        <v>157.5</v>
      </c>
      <c r="M32" s="16">
        <v>6.5</v>
      </c>
      <c r="N32" s="16">
        <v>6.5</v>
      </c>
      <c r="O32" s="16">
        <v>6.5</v>
      </c>
      <c r="P32" s="16">
        <f t="shared" si="3"/>
        <v>136.5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7</v>
      </c>
      <c r="F33" s="16">
        <v>7</v>
      </c>
      <c r="G33" s="16">
        <v>7.5</v>
      </c>
      <c r="H33" s="16">
        <f t="shared" si="1"/>
        <v>150.5</v>
      </c>
      <c r="I33" s="16">
        <v>9</v>
      </c>
      <c r="J33" s="16">
        <v>9</v>
      </c>
      <c r="K33" s="16">
        <v>9</v>
      </c>
      <c r="L33" s="16">
        <f t="shared" si="2"/>
        <v>189</v>
      </c>
      <c r="M33" s="16">
        <v>6.5</v>
      </c>
      <c r="N33" s="16">
        <v>6.5</v>
      </c>
      <c r="O33" s="16">
        <v>6.5</v>
      </c>
      <c r="P33" s="16">
        <f t="shared" si="3"/>
        <v>136.5</v>
      </c>
    </row>
    <row r="34" spans="1:16" ht="15">
      <c r="A34" s="17"/>
      <c r="B34" s="17"/>
      <c r="C34" s="15" t="s">
        <v>58</v>
      </c>
      <c r="D34" s="16">
        <v>7</v>
      </c>
      <c r="E34" s="16">
        <v>6</v>
      </c>
      <c r="F34" s="16">
        <v>6.5</v>
      </c>
      <c r="G34" s="16">
        <v>7</v>
      </c>
      <c r="H34" s="16">
        <f t="shared" si="1"/>
        <v>136.5</v>
      </c>
      <c r="I34" s="16">
        <v>8</v>
      </c>
      <c r="J34" s="16">
        <v>8</v>
      </c>
      <c r="K34" s="16">
        <v>7.5</v>
      </c>
      <c r="L34" s="16">
        <f t="shared" si="2"/>
        <v>164.5</v>
      </c>
      <c r="M34" s="16">
        <v>7.5</v>
      </c>
      <c r="N34" s="16">
        <v>6</v>
      </c>
      <c r="O34" s="16">
        <v>5.5</v>
      </c>
      <c r="P34" s="16">
        <f t="shared" si="3"/>
        <v>133</v>
      </c>
    </row>
    <row r="35" spans="1:16" ht="15">
      <c r="A35" s="17"/>
      <c r="B35" s="17"/>
      <c r="C35" s="14" t="s">
        <v>59</v>
      </c>
      <c r="D35" s="16">
        <v>11</v>
      </c>
      <c r="E35" s="16">
        <v>8.5</v>
      </c>
      <c r="F35" s="16">
        <v>8.5</v>
      </c>
      <c r="G35" s="16">
        <v>8.5</v>
      </c>
      <c r="H35" s="16">
        <f t="shared" si="1"/>
        <v>280.5</v>
      </c>
      <c r="I35" s="16">
        <v>8.5</v>
      </c>
      <c r="J35" s="16">
        <v>8.5</v>
      </c>
      <c r="K35" s="16">
        <v>8.5</v>
      </c>
      <c r="L35" s="16">
        <f t="shared" si="2"/>
        <v>280.5</v>
      </c>
      <c r="M35" s="16">
        <v>6.5</v>
      </c>
      <c r="N35" s="16">
        <v>6.5</v>
      </c>
      <c r="O35" s="16">
        <v>6.5</v>
      </c>
      <c r="P35" s="16">
        <f t="shared" si="3"/>
        <v>214.5</v>
      </c>
    </row>
    <row r="36" spans="1:16" ht="15">
      <c r="A36" s="17"/>
      <c r="B36" s="17"/>
      <c r="C36" s="17"/>
      <c r="D36" s="16">
        <v>4</v>
      </c>
      <c r="E36" s="16">
        <v>7</v>
      </c>
      <c r="F36" s="16">
        <v>7.2</v>
      </c>
      <c r="G36" s="16">
        <v>7</v>
      </c>
      <c r="H36" s="16">
        <f t="shared" si="1"/>
        <v>84.8</v>
      </c>
      <c r="I36" s="16">
        <v>7</v>
      </c>
      <c r="J36" s="16">
        <v>7</v>
      </c>
      <c r="K36" s="16">
        <v>7</v>
      </c>
      <c r="L36" s="16">
        <f t="shared" si="2"/>
        <v>84</v>
      </c>
      <c r="M36" s="16">
        <v>7</v>
      </c>
      <c r="N36" s="16">
        <v>7</v>
      </c>
      <c r="O36" s="16">
        <v>7</v>
      </c>
      <c r="P36" s="16">
        <f t="shared" si="3"/>
        <v>84</v>
      </c>
    </row>
    <row r="37" spans="1:16" ht="15">
      <c r="A37" s="17"/>
      <c r="B37" s="17"/>
      <c r="C37" s="17"/>
      <c r="D37" s="16">
        <v>9</v>
      </c>
      <c r="E37" s="16">
        <v>7.5</v>
      </c>
      <c r="F37" s="16">
        <v>7.5</v>
      </c>
      <c r="G37" s="16">
        <v>7.5</v>
      </c>
      <c r="H37" s="16">
        <f t="shared" si="1"/>
        <v>202.5</v>
      </c>
      <c r="I37" s="16">
        <v>7.5</v>
      </c>
      <c r="J37" s="16">
        <v>7.5</v>
      </c>
      <c r="K37" s="16">
        <v>7.6</v>
      </c>
      <c r="L37" s="16">
        <f t="shared" si="2"/>
        <v>203.4</v>
      </c>
      <c r="M37" s="16">
        <v>6.5</v>
      </c>
      <c r="N37" s="16">
        <v>6.5</v>
      </c>
      <c r="O37" s="16">
        <v>6.5</v>
      </c>
      <c r="P37" s="16">
        <f t="shared" si="3"/>
        <v>175.5</v>
      </c>
    </row>
    <row r="38" spans="1:16" ht="15">
      <c r="A38" s="17"/>
      <c r="B38" s="17"/>
      <c r="C38" s="17"/>
      <c r="D38" s="16">
        <v>9</v>
      </c>
      <c r="E38" s="16">
        <v>6</v>
      </c>
      <c r="F38" s="16">
        <v>6</v>
      </c>
      <c r="G38" s="16">
        <v>6.5</v>
      </c>
      <c r="H38" s="16">
        <f t="shared" si="1"/>
        <v>166.5</v>
      </c>
      <c r="I38" s="16">
        <v>7</v>
      </c>
      <c r="J38" s="16">
        <v>7</v>
      </c>
      <c r="K38" s="16">
        <v>7</v>
      </c>
      <c r="L38" s="16">
        <f t="shared" si="2"/>
        <v>189</v>
      </c>
      <c r="M38" s="16">
        <v>6.5</v>
      </c>
      <c r="N38" s="16">
        <v>6.5</v>
      </c>
      <c r="O38" s="16">
        <v>6.5</v>
      </c>
      <c r="P38" s="16">
        <f t="shared" si="3"/>
        <v>175.5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51</v>
      </c>
      <c r="H40" s="11">
        <f>SUM(H26:H39)</f>
        <v>2067.3</v>
      </c>
      <c r="L40" s="11">
        <f>SUM(L26:L39)</f>
        <v>2046.9</v>
      </c>
      <c r="P40" s="11">
        <f>SUM(P26:P39)</f>
        <v>1863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2579.2999999999997</v>
      </c>
      <c r="I2" s="45"/>
      <c r="J2" s="46">
        <f>H40</f>
        <v>2173.5</v>
      </c>
      <c r="K2" s="45"/>
      <c r="L2" s="20">
        <f>L40</f>
        <v>2548.5</v>
      </c>
      <c r="M2" s="46">
        <f>P40</f>
        <v>2596</v>
      </c>
      <c r="N2" s="45"/>
      <c r="O2" s="47">
        <f>H2+(SUM(J2:M2)-MIN(J2:M2))/2</f>
        <v>5151.549999999999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16</v>
      </c>
      <c r="B5" s="10" t="s">
        <v>19</v>
      </c>
      <c r="C5" s="7" t="s">
        <v>20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8.6</v>
      </c>
      <c r="F7" s="16">
        <v>8.5</v>
      </c>
      <c r="G7" s="16">
        <v>8.5</v>
      </c>
      <c r="H7" s="16">
        <f aca="true" t="shared" si="0" ref="H7:H21">(E7+F7+G7)*D7</f>
        <v>332.8</v>
      </c>
    </row>
    <row r="8" spans="1:8" ht="15">
      <c r="A8" s="17"/>
      <c r="B8" s="17"/>
      <c r="C8" s="15" t="s">
        <v>41</v>
      </c>
      <c r="D8" s="16">
        <v>13</v>
      </c>
      <c r="E8" s="16">
        <v>8</v>
      </c>
      <c r="F8" s="16">
        <v>8</v>
      </c>
      <c r="G8" s="16">
        <v>8.5</v>
      </c>
      <c r="H8" s="16">
        <f t="shared" si="0"/>
        <v>318.5</v>
      </c>
    </row>
    <row r="9" spans="1:8" ht="15">
      <c r="A9" s="17"/>
      <c r="B9" s="17"/>
      <c r="C9" s="15" t="s">
        <v>42</v>
      </c>
      <c r="D9" s="16">
        <v>13</v>
      </c>
      <c r="E9" s="16">
        <v>8.4</v>
      </c>
      <c r="F9" s="16">
        <v>8.5</v>
      </c>
      <c r="G9" s="16">
        <v>8.5</v>
      </c>
      <c r="H9" s="16">
        <f t="shared" si="0"/>
        <v>330.2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7.2</v>
      </c>
      <c r="F10" s="16">
        <v>7.5</v>
      </c>
      <c r="G10" s="16">
        <v>7.5</v>
      </c>
      <c r="H10" s="16">
        <f t="shared" si="0"/>
        <v>66.6</v>
      </c>
    </row>
    <row r="11" spans="1:8" ht="15">
      <c r="A11" s="17"/>
      <c r="B11" s="17"/>
      <c r="C11" s="15" t="s">
        <v>45</v>
      </c>
      <c r="D11" s="16">
        <v>2</v>
      </c>
      <c r="E11" s="16">
        <v>6.5</v>
      </c>
      <c r="F11" s="16">
        <v>6</v>
      </c>
      <c r="G11" s="16">
        <v>6</v>
      </c>
      <c r="H11" s="16">
        <f t="shared" si="0"/>
        <v>37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8.8</v>
      </c>
      <c r="F12" s="16">
        <v>9</v>
      </c>
      <c r="G12" s="16">
        <v>9</v>
      </c>
      <c r="H12" s="16">
        <f t="shared" si="0"/>
        <v>214.4</v>
      </c>
    </row>
    <row r="13" spans="1:8" ht="15">
      <c r="A13" s="17"/>
      <c r="B13" s="17"/>
      <c r="C13" s="15" t="s">
        <v>45</v>
      </c>
      <c r="D13" s="16">
        <v>3</v>
      </c>
      <c r="E13" s="16">
        <v>8.5</v>
      </c>
      <c r="F13" s="16">
        <v>8.7</v>
      </c>
      <c r="G13" s="16">
        <v>8.7</v>
      </c>
      <c r="H13" s="16">
        <f t="shared" si="0"/>
        <v>77.69999999999999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8.5</v>
      </c>
      <c r="F14" s="16">
        <v>8.9</v>
      </c>
      <c r="G14" s="16">
        <v>9</v>
      </c>
      <c r="H14" s="16">
        <f t="shared" si="0"/>
        <v>184.79999999999998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9.5</v>
      </c>
      <c r="F15" s="16">
        <v>9.6</v>
      </c>
      <c r="G15" s="16">
        <v>9.5</v>
      </c>
      <c r="H15" s="16">
        <f t="shared" si="0"/>
        <v>200.20000000000002</v>
      </c>
    </row>
    <row r="16" spans="1:8" ht="15">
      <c r="A16" s="17"/>
      <c r="B16" s="17"/>
      <c r="C16" s="15" t="s">
        <v>45</v>
      </c>
      <c r="D16" s="16">
        <v>12</v>
      </c>
      <c r="E16" s="16">
        <v>8.3</v>
      </c>
      <c r="F16" s="16">
        <v>8.2</v>
      </c>
      <c r="G16" s="16">
        <v>8.5</v>
      </c>
      <c r="H16" s="16">
        <f t="shared" si="0"/>
        <v>300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9</v>
      </c>
      <c r="F17" s="16">
        <v>9</v>
      </c>
      <c r="G17" s="16">
        <v>9</v>
      </c>
      <c r="H17" s="16">
        <f t="shared" si="0"/>
        <v>135</v>
      </c>
    </row>
    <row r="18" spans="1:8" ht="15">
      <c r="A18" s="17"/>
      <c r="B18" s="17"/>
      <c r="C18" s="15" t="s">
        <v>45</v>
      </c>
      <c r="D18" s="16">
        <v>9</v>
      </c>
      <c r="E18" s="16">
        <v>9</v>
      </c>
      <c r="F18" s="16">
        <v>8.9</v>
      </c>
      <c r="G18" s="16">
        <v>9.5</v>
      </c>
      <c r="H18" s="16">
        <f t="shared" si="0"/>
        <v>246.6</v>
      </c>
    </row>
    <row r="19" spans="1:8" ht="15">
      <c r="A19" s="17"/>
      <c r="B19" s="17"/>
      <c r="C19" s="17"/>
      <c r="D19" s="16">
        <v>5</v>
      </c>
      <c r="E19" s="16">
        <v>8.8</v>
      </c>
      <c r="F19" s="16">
        <v>9.3</v>
      </c>
      <c r="G19" s="16">
        <v>9</v>
      </c>
      <c r="H19" s="16">
        <f t="shared" si="0"/>
        <v>135.5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51</v>
      </c>
      <c r="H22" s="11">
        <f>SUM(H7:H21)</f>
        <v>2579.2999999999997</v>
      </c>
    </row>
    <row r="23" ht="15.75" thickBot="1"/>
    <row r="24" spans="1:16" ht="18">
      <c r="A24" s="7">
        <v>16</v>
      </c>
      <c r="B24" s="10" t="s">
        <v>19</v>
      </c>
      <c r="C24" s="7" t="s">
        <v>20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7</v>
      </c>
      <c r="F26" s="16">
        <v>7</v>
      </c>
      <c r="G26" s="16">
        <v>7</v>
      </c>
      <c r="H26" s="16">
        <f aca="true" t="shared" si="1" ref="H26:H39">(E26+F26+G26)*D26</f>
        <v>231</v>
      </c>
      <c r="I26" s="16">
        <v>9.5</v>
      </c>
      <c r="J26" s="16">
        <v>9.5</v>
      </c>
      <c r="K26" s="16">
        <v>9</v>
      </c>
      <c r="L26" s="16">
        <f aca="true" t="shared" si="2" ref="L26:L39">(I26+J26+K26)*D26</f>
        <v>308</v>
      </c>
      <c r="M26" s="16">
        <v>9.5</v>
      </c>
      <c r="N26" s="16">
        <v>9.5</v>
      </c>
      <c r="O26" s="16">
        <v>9</v>
      </c>
      <c r="P26" s="16">
        <f aca="true" t="shared" si="3" ref="P26:P39">(M26+N26+O26)*D26</f>
        <v>308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8</v>
      </c>
      <c r="F27" s="16">
        <v>8</v>
      </c>
      <c r="G27" s="16">
        <v>8</v>
      </c>
      <c r="H27" s="16">
        <f t="shared" si="1"/>
        <v>168</v>
      </c>
      <c r="I27" s="16">
        <v>8</v>
      </c>
      <c r="J27" s="16">
        <v>8</v>
      </c>
      <c r="K27" s="16">
        <v>8</v>
      </c>
      <c r="L27" s="16">
        <f t="shared" si="2"/>
        <v>168</v>
      </c>
      <c r="M27" s="16">
        <v>9</v>
      </c>
      <c r="N27" s="16">
        <v>9</v>
      </c>
      <c r="O27" s="16">
        <v>9</v>
      </c>
      <c r="P27" s="16">
        <f t="shared" si="3"/>
        <v>189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7</v>
      </c>
      <c r="F28" s="16">
        <v>7</v>
      </c>
      <c r="G28" s="16">
        <v>7</v>
      </c>
      <c r="H28" s="16">
        <f t="shared" si="1"/>
        <v>147</v>
      </c>
      <c r="I28" s="16">
        <v>7.5</v>
      </c>
      <c r="J28" s="16">
        <v>7.5</v>
      </c>
      <c r="K28" s="16">
        <v>7.5</v>
      </c>
      <c r="L28" s="16">
        <f t="shared" si="2"/>
        <v>157.5</v>
      </c>
      <c r="M28" s="16">
        <v>8</v>
      </c>
      <c r="N28" s="16">
        <v>8</v>
      </c>
      <c r="O28" s="16">
        <v>8</v>
      </c>
      <c r="P28" s="16">
        <f t="shared" si="3"/>
        <v>168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8</v>
      </c>
      <c r="F29" s="16">
        <v>7.5</v>
      </c>
      <c r="G29" s="16">
        <v>8</v>
      </c>
      <c r="H29" s="16">
        <f t="shared" si="1"/>
        <v>164.5</v>
      </c>
      <c r="I29" s="16">
        <v>7</v>
      </c>
      <c r="J29" s="16">
        <v>7</v>
      </c>
      <c r="K29" s="16">
        <v>7</v>
      </c>
      <c r="L29" s="16">
        <f t="shared" si="2"/>
        <v>147</v>
      </c>
      <c r="M29" s="16">
        <v>8.5</v>
      </c>
      <c r="N29" s="16">
        <v>8.5</v>
      </c>
      <c r="O29" s="16">
        <v>8</v>
      </c>
      <c r="P29" s="16">
        <f t="shared" si="3"/>
        <v>175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8.5</v>
      </c>
      <c r="F30" s="16">
        <v>8.5</v>
      </c>
      <c r="G30" s="16">
        <v>8</v>
      </c>
      <c r="H30" s="16">
        <f t="shared" si="1"/>
        <v>175</v>
      </c>
      <c r="I30" s="16">
        <v>6.5</v>
      </c>
      <c r="J30" s="16">
        <v>6.5</v>
      </c>
      <c r="K30" s="16">
        <v>6.5</v>
      </c>
      <c r="L30" s="16">
        <f t="shared" si="2"/>
        <v>136.5</v>
      </c>
      <c r="M30" s="16">
        <v>8.5</v>
      </c>
      <c r="N30" s="16">
        <v>8</v>
      </c>
      <c r="O30" s="16">
        <v>8.5</v>
      </c>
      <c r="P30" s="16">
        <f t="shared" si="3"/>
        <v>175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7.5</v>
      </c>
      <c r="F31" s="16">
        <v>7.5</v>
      </c>
      <c r="G31" s="16">
        <v>6</v>
      </c>
      <c r="H31" s="16">
        <f t="shared" si="1"/>
        <v>147</v>
      </c>
      <c r="I31" s="16">
        <v>9.5</v>
      </c>
      <c r="J31" s="16">
        <v>9.5</v>
      </c>
      <c r="K31" s="16">
        <v>9.5</v>
      </c>
      <c r="L31" s="16">
        <f t="shared" si="2"/>
        <v>199.5</v>
      </c>
      <c r="M31" s="16">
        <v>10</v>
      </c>
      <c r="N31" s="16">
        <v>10</v>
      </c>
      <c r="O31" s="16">
        <v>9.5</v>
      </c>
      <c r="P31" s="16">
        <f t="shared" si="3"/>
        <v>206.5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6.5</v>
      </c>
      <c r="F32" s="16">
        <v>6.5</v>
      </c>
      <c r="G32" s="16">
        <v>7</v>
      </c>
      <c r="H32" s="16">
        <f t="shared" si="1"/>
        <v>140</v>
      </c>
      <c r="I32" s="16">
        <v>9</v>
      </c>
      <c r="J32" s="16">
        <v>9</v>
      </c>
      <c r="K32" s="16">
        <v>8.5</v>
      </c>
      <c r="L32" s="16">
        <f t="shared" si="2"/>
        <v>185.5</v>
      </c>
      <c r="M32" s="16">
        <v>9</v>
      </c>
      <c r="N32" s="16">
        <v>9</v>
      </c>
      <c r="O32" s="16">
        <v>9</v>
      </c>
      <c r="P32" s="16">
        <f t="shared" si="3"/>
        <v>189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5.5</v>
      </c>
      <c r="F33" s="16">
        <v>5.5</v>
      </c>
      <c r="G33" s="16">
        <v>6</v>
      </c>
      <c r="H33" s="16">
        <f t="shared" si="1"/>
        <v>119</v>
      </c>
      <c r="I33" s="16">
        <v>8.5</v>
      </c>
      <c r="J33" s="16">
        <v>8.5</v>
      </c>
      <c r="K33" s="16">
        <v>8</v>
      </c>
      <c r="L33" s="16">
        <f t="shared" si="2"/>
        <v>175</v>
      </c>
      <c r="M33" s="16">
        <v>7.5</v>
      </c>
      <c r="N33" s="16">
        <v>7.5</v>
      </c>
      <c r="O33" s="16">
        <v>7</v>
      </c>
      <c r="P33" s="16">
        <f t="shared" si="3"/>
        <v>154</v>
      </c>
    </row>
    <row r="34" spans="1:16" ht="15">
      <c r="A34" s="17"/>
      <c r="B34" s="17"/>
      <c r="C34" s="15" t="s">
        <v>58</v>
      </c>
      <c r="D34" s="16">
        <v>7</v>
      </c>
      <c r="E34" s="16">
        <v>7.5</v>
      </c>
      <c r="F34" s="16">
        <v>7</v>
      </c>
      <c r="G34" s="16">
        <v>7</v>
      </c>
      <c r="H34" s="16">
        <f t="shared" si="1"/>
        <v>150.5</v>
      </c>
      <c r="I34" s="16">
        <v>9.5</v>
      </c>
      <c r="J34" s="16">
        <v>9.5</v>
      </c>
      <c r="K34" s="16">
        <v>8.5</v>
      </c>
      <c r="L34" s="16">
        <f t="shared" si="2"/>
        <v>192.5</v>
      </c>
      <c r="M34" s="16">
        <v>9</v>
      </c>
      <c r="N34" s="16">
        <v>9</v>
      </c>
      <c r="O34" s="16">
        <v>8.5</v>
      </c>
      <c r="P34" s="16">
        <f t="shared" si="3"/>
        <v>185.5</v>
      </c>
    </row>
    <row r="35" spans="1:16" ht="15">
      <c r="A35" s="17"/>
      <c r="B35" s="17"/>
      <c r="C35" s="14" t="s">
        <v>59</v>
      </c>
      <c r="D35" s="16">
        <v>11</v>
      </c>
      <c r="E35" s="16">
        <v>7</v>
      </c>
      <c r="F35" s="16">
        <v>7</v>
      </c>
      <c r="G35" s="16">
        <v>7.5</v>
      </c>
      <c r="H35" s="16">
        <f t="shared" si="1"/>
        <v>236.5</v>
      </c>
      <c r="I35" s="16">
        <v>10</v>
      </c>
      <c r="J35" s="16">
        <v>10</v>
      </c>
      <c r="K35" s="16">
        <v>10</v>
      </c>
      <c r="L35" s="16">
        <f t="shared" si="2"/>
        <v>330</v>
      </c>
      <c r="M35" s="16">
        <v>9</v>
      </c>
      <c r="N35" s="16">
        <v>9</v>
      </c>
      <c r="O35" s="16">
        <v>9</v>
      </c>
      <c r="P35" s="16">
        <f t="shared" si="3"/>
        <v>297</v>
      </c>
    </row>
    <row r="36" spans="1:16" ht="15">
      <c r="A36" s="17"/>
      <c r="B36" s="17"/>
      <c r="C36" s="17"/>
      <c r="D36" s="16">
        <v>4</v>
      </c>
      <c r="E36" s="16">
        <v>7.5</v>
      </c>
      <c r="F36" s="16">
        <v>7.5</v>
      </c>
      <c r="G36" s="16">
        <v>7.5</v>
      </c>
      <c r="H36" s="16">
        <f t="shared" si="1"/>
        <v>90</v>
      </c>
      <c r="I36" s="16">
        <v>7.5</v>
      </c>
      <c r="J36" s="16">
        <v>7.5</v>
      </c>
      <c r="K36" s="16">
        <v>7.5</v>
      </c>
      <c r="L36" s="16">
        <f t="shared" si="2"/>
        <v>90</v>
      </c>
      <c r="M36" s="16">
        <v>7.5</v>
      </c>
      <c r="N36" s="16">
        <v>7.5</v>
      </c>
      <c r="O36" s="16">
        <v>7.5</v>
      </c>
      <c r="P36" s="16">
        <f t="shared" si="3"/>
        <v>90</v>
      </c>
    </row>
    <row r="37" spans="1:16" ht="15">
      <c r="A37" s="17"/>
      <c r="B37" s="17"/>
      <c r="C37" s="17"/>
      <c r="D37" s="16">
        <v>9</v>
      </c>
      <c r="E37" s="16">
        <v>8</v>
      </c>
      <c r="F37" s="16">
        <v>8</v>
      </c>
      <c r="G37" s="16">
        <v>8</v>
      </c>
      <c r="H37" s="16">
        <f t="shared" si="1"/>
        <v>216</v>
      </c>
      <c r="I37" s="16">
        <v>8.5</v>
      </c>
      <c r="J37" s="16">
        <v>8.5</v>
      </c>
      <c r="K37" s="16">
        <v>8.5</v>
      </c>
      <c r="L37" s="16">
        <f t="shared" si="2"/>
        <v>229.5</v>
      </c>
      <c r="M37" s="16">
        <v>8.5</v>
      </c>
      <c r="N37" s="16">
        <v>8.5</v>
      </c>
      <c r="O37" s="16">
        <v>8.5</v>
      </c>
      <c r="P37" s="16">
        <f t="shared" si="3"/>
        <v>229.5</v>
      </c>
    </row>
    <row r="38" spans="1:16" ht="15">
      <c r="A38" s="17"/>
      <c r="B38" s="17"/>
      <c r="C38" s="17"/>
      <c r="D38" s="16">
        <v>9</v>
      </c>
      <c r="E38" s="16">
        <v>7</v>
      </c>
      <c r="F38" s="16">
        <v>7</v>
      </c>
      <c r="G38" s="16">
        <v>7</v>
      </c>
      <c r="H38" s="16">
        <f t="shared" si="1"/>
        <v>189</v>
      </c>
      <c r="I38" s="16">
        <v>8.5</v>
      </c>
      <c r="J38" s="16">
        <v>8.5</v>
      </c>
      <c r="K38" s="16">
        <v>8.5</v>
      </c>
      <c r="L38" s="16">
        <f t="shared" si="2"/>
        <v>229.5</v>
      </c>
      <c r="M38" s="16">
        <v>8.5</v>
      </c>
      <c r="N38" s="16">
        <v>8.5</v>
      </c>
      <c r="O38" s="16">
        <v>8.5</v>
      </c>
      <c r="P38" s="16">
        <f t="shared" si="3"/>
        <v>229.5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51</v>
      </c>
      <c r="H40" s="11">
        <f>SUM(H26:H39)</f>
        <v>2173.5</v>
      </c>
      <c r="L40" s="11">
        <f>SUM(L26:L39)</f>
        <v>2548.5</v>
      </c>
      <c r="P40" s="11">
        <f>SUM(P26:P39)</f>
        <v>2596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22">
      <selection activeCell="J36" sqref="J36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2663.8</v>
      </c>
      <c r="I2" s="45"/>
      <c r="J2" s="46">
        <f>H40</f>
        <v>1849.5</v>
      </c>
      <c r="K2" s="45"/>
      <c r="L2" s="20">
        <f>L40</f>
        <v>2155.5</v>
      </c>
      <c r="M2" s="46">
        <f>P40</f>
        <v>2243.5</v>
      </c>
      <c r="N2" s="45"/>
      <c r="O2" s="47">
        <f>H2+(SUM(J2:M2)-MIN(J2:M2))/2</f>
        <v>4863.3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21</v>
      </c>
      <c r="B5" s="10" t="s">
        <v>22</v>
      </c>
      <c r="C5" s="7" t="s">
        <v>20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8.8</v>
      </c>
      <c r="F7" s="16">
        <v>9</v>
      </c>
      <c r="G7" s="16">
        <v>9</v>
      </c>
      <c r="H7" s="16">
        <f aca="true" t="shared" si="0" ref="H7:H19">(E7+F7+G7)*D7</f>
        <v>348.40000000000003</v>
      </c>
    </row>
    <row r="8" spans="1:8" ht="15">
      <c r="A8" s="17"/>
      <c r="B8" s="17"/>
      <c r="C8" s="15" t="s">
        <v>41</v>
      </c>
      <c r="D8" s="16">
        <v>13</v>
      </c>
      <c r="E8" s="16">
        <v>9</v>
      </c>
      <c r="F8" s="16">
        <v>9</v>
      </c>
      <c r="G8" s="16">
        <v>9</v>
      </c>
      <c r="H8" s="16">
        <f t="shared" si="0"/>
        <v>351</v>
      </c>
    </row>
    <row r="9" spans="1:8" ht="15">
      <c r="A9" s="17"/>
      <c r="B9" s="17"/>
      <c r="C9" s="15" t="s">
        <v>42</v>
      </c>
      <c r="D9" s="16">
        <v>13</v>
      </c>
      <c r="E9" s="16">
        <v>8.7</v>
      </c>
      <c r="F9" s="16">
        <v>9</v>
      </c>
      <c r="G9" s="16">
        <v>9</v>
      </c>
      <c r="H9" s="16">
        <f t="shared" si="0"/>
        <v>347.09999999999997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8</v>
      </c>
      <c r="F10" s="16">
        <v>8.5</v>
      </c>
      <c r="G10" s="16">
        <v>8.5</v>
      </c>
      <c r="H10" s="16">
        <f t="shared" si="0"/>
        <v>75</v>
      </c>
    </row>
    <row r="11" spans="1:8" ht="15">
      <c r="A11" s="17"/>
      <c r="B11" s="17"/>
      <c r="C11" s="15" t="s">
        <v>45</v>
      </c>
      <c r="D11" s="16">
        <v>2</v>
      </c>
      <c r="E11" s="16">
        <v>7</v>
      </c>
      <c r="F11" s="16">
        <v>7.5</v>
      </c>
      <c r="G11" s="16">
        <v>7</v>
      </c>
      <c r="H11" s="16">
        <f t="shared" si="0"/>
        <v>43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8.5</v>
      </c>
      <c r="F12" s="16">
        <v>8.5</v>
      </c>
      <c r="G12" s="16">
        <v>8.5</v>
      </c>
      <c r="H12" s="16">
        <f t="shared" si="0"/>
        <v>204</v>
      </c>
    </row>
    <row r="13" spans="1:8" ht="15">
      <c r="A13" s="17"/>
      <c r="B13" s="17"/>
      <c r="C13" s="15" t="s">
        <v>45</v>
      </c>
      <c r="D13" s="16">
        <v>3</v>
      </c>
      <c r="E13" s="16">
        <v>6.2</v>
      </c>
      <c r="F13" s="16">
        <v>7</v>
      </c>
      <c r="G13" s="16">
        <v>6.3</v>
      </c>
      <c r="H13" s="16">
        <f t="shared" si="0"/>
        <v>58.5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9</v>
      </c>
      <c r="F14" s="16">
        <v>9</v>
      </c>
      <c r="G14" s="16">
        <v>9</v>
      </c>
      <c r="H14" s="16">
        <f t="shared" si="0"/>
        <v>189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9.2</v>
      </c>
      <c r="F15" s="16">
        <v>9.5</v>
      </c>
      <c r="G15" s="16">
        <v>9.5</v>
      </c>
      <c r="H15" s="16">
        <f t="shared" si="0"/>
        <v>197.4</v>
      </c>
    </row>
    <row r="16" spans="1:8" ht="15">
      <c r="A16" s="17"/>
      <c r="B16" s="17"/>
      <c r="C16" s="15" t="s">
        <v>45</v>
      </c>
      <c r="D16" s="16">
        <v>12</v>
      </c>
      <c r="E16" s="16">
        <v>9.2</v>
      </c>
      <c r="F16" s="16">
        <v>9</v>
      </c>
      <c r="G16" s="16">
        <v>9</v>
      </c>
      <c r="H16" s="16">
        <f t="shared" si="0"/>
        <v>326.4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9</v>
      </c>
      <c r="F17" s="16">
        <v>9</v>
      </c>
      <c r="G17" s="16">
        <v>9</v>
      </c>
      <c r="H17" s="16">
        <f t="shared" si="0"/>
        <v>135</v>
      </c>
    </row>
    <row r="18" spans="1:8" ht="15">
      <c r="A18" s="17"/>
      <c r="B18" s="17"/>
      <c r="C18" s="15" t="s">
        <v>45</v>
      </c>
      <c r="D18" s="16">
        <v>9</v>
      </c>
      <c r="E18" s="16">
        <v>9</v>
      </c>
      <c r="F18" s="16">
        <v>9.5</v>
      </c>
      <c r="G18" s="16">
        <v>9.5</v>
      </c>
      <c r="H18" s="16">
        <f t="shared" si="0"/>
        <v>252</v>
      </c>
    </row>
    <row r="19" spans="1:8" ht="15">
      <c r="A19" s="17"/>
      <c r="B19" s="17"/>
      <c r="C19" s="17"/>
      <c r="D19" s="16">
        <v>5</v>
      </c>
      <c r="E19" s="16">
        <v>9.2</v>
      </c>
      <c r="F19" s="16">
        <v>9</v>
      </c>
      <c r="G19" s="16">
        <v>9.2</v>
      </c>
      <c r="H19" s="16">
        <f t="shared" si="0"/>
        <v>137</v>
      </c>
    </row>
    <row r="20" spans="1:8" ht="15">
      <c r="A20" s="17"/>
      <c r="B20" s="17"/>
      <c r="C20" s="17"/>
      <c r="D20" s="16"/>
      <c r="E20" s="16"/>
      <c r="F20" s="16"/>
      <c r="G20" s="16"/>
      <c r="H20" s="16"/>
    </row>
    <row r="21" spans="1:8" ht="15">
      <c r="A21" s="17"/>
      <c r="B21" s="17"/>
      <c r="C21" s="17"/>
      <c r="D21" s="16"/>
      <c r="E21" s="16"/>
      <c r="F21" s="16"/>
      <c r="G21" s="16"/>
      <c r="H21" s="16"/>
    </row>
    <row r="22" spans="2:8" ht="15.75">
      <c r="B22" s="3" t="s">
        <v>51</v>
      </c>
      <c r="H22" s="11">
        <f>SUM(H7:H21)</f>
        <v>2663.8</v>
      </c>
    </row>
    <row r="23" ht="15.75" thickBot="1"/>
    <row r="24" spans="1:16" ht="18">
      <c r="A24" s="7">
        <v>21</v>
      </c>
      <c r="B24" s="10" t="s">
        <v>22</v>
      </c>
      <c r="C24" s="7" t="s">
        <v>20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7.5</v>
      </c>
      <c r="F26" s="16">
        <v>7.5</v>
      </c>
      <c r="G26" s="16">
        <v>7</v>
      </c>
      <c r="H26" s="16">
        <f aca="true" t="shared" si="1" ref="H26:H38">(E26+F26+G26)*D26</f>
        <v>242</v>
      </c>
      <c r="I26" s="16">
        <v>9.5</v>
      </c>
      <c r="J26" s="16">
        <v>9.5</v>
      </c>
      <c r="K26" s="16">
        <v>9.5</v>
      </c>
      <c r="L26" s="16">
        <f aca="true" t="shared" si="2" ref="L26:L38">(I26+J26+K26)*D26</f>
        <v>313.5</v>
      </c>
      <c r="M26" s="16">
        <v>9.5</v>
      </c>
      <c r="N26" s="16">
        <v>9.5</v>
      </c>
      <c r="O26" s="16">
        <v>9.5</v>
      </c>
      <c r="P26" s="16">
        <f aca="true" t="shared" si="3" ref="P26:P38">(M26+N26+O26)*D26</f>
        <v>313.5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6</v>
      </c>
      <c r="F27" s="16">
        <v>6</v>
      </c>
      <c r="G27" s="16">
        <v>6</v>
      </c>
      <c r="H27" s="16">
        <f t="shared" si="1"/>
        <v>126</v>
      </c>
      <c r="I27" s="16">
        <v>8.5</v>
      </c>
      <c r="J27" s="16">
        <v>8.5</v>
      </c>
      <c r="K27" s="16">
        <v>8.5</v>
      </c>
      <c r="L27" s="16">
        <f t="shared" si="2"/>
        <v>178.5</v>
      </c>
      <c r="M27" s="16">
        <v>7</v>
      </c>
      <c r="N27" s="16">
        <v>7</v>
      </c>
      <c r="O27" s="16">
        <v>7</v>
      </c>
      <c r="P27" s="16">
        <f t="shared" si="3"/>
        <v>147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5.5</v>
      </c>
      <c r="F28" s="16">
        <v>6</v>
      </c>
      <c r="G28" s="16">
        <v>6.5</v>
      </c>
      <c r="H28" s="16">
        <f t="shared" si="1"/>
        <v>126</v>
      </c>
      <c r="I28" s="16">
        <v>8.5</v>
      </c>
      <c r="J28" s="16">
        <v>8.5</v>
      </c>
      <c r="K28" s="16">
        <v>8</v>
      </c>
      <c r="L28" s="16">
        <f t="shared" si="2"/>
        <v>175</v>
      </c>
      <c r="M28" s="16">
        <v>7.5</v>
      </c>
      <c r="N28" s="16">
        <v>7.5</v>
      </c>
      <c r="O28" s="16">
        <v>7.5</v>
      </c>
      <c r="P28" s="16">
        <f t="shared" si="3"/>
        <v>157.5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4</v>
      </c>
      <c r="F29" s="16">
        <v>4.5</v>
      </c>
      <c r="G29" s="16">
        <v>4.5</v>
      </c>
      <c r="H29" s="16">
        <f t="shared" si="1"/>
        <v>91</v>
      </c>
      <c r="I29" s="16">
        <v>7</v>
      </c>
      <c r="J29" s="16">
        <v>7</v>
      </c>
      <c r="K29" s="16">
        <v>7</v>
      </c>
      <c r="L29" s="16">
        <f t="shared" si="2"/>
        <v>147</v>
      </c>
      <c r="M29" s="16">
        <v>7</v>
      </c>
      <c r="N29" s="16">
        <v>7</v>
      </c>
      <c r="O29" s="16">
        <v>7</v>
      </c>
      <c r="P29" s="16">
        <f t="shared" si="3"/>
        <v>147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5</v>
      </c>
      <c r="F30" s="16">
        <v>6.5</v>
      </c>
      <c r="G30" s="16">
        <v>6.5</v>
      </c>
      <c r="H30" s="16">
        <f t="shared" si="1"/>
        <v>126</v>
      </c>
      <c r="I30" s="16">
        <v>7</v>
      </c>
      <c r="J30" s="16">
        <v>7</v>
      </c>
      <c r="K30" s="16">
        <v>7</v>
      </c>
      <c r="L30" s="16">
        <f t="shared" si="2"/>
        <v>147</v>
      </c>
      <c r="M30" s="16">
        <v>8</v>
      </c>
      <c r="N30" s="16">
        <v>8.5</v>
      </c>
      <c r="O30" s="16">
        <v>8.5</v>
      </c>
      <c r="P30" s="16">
        <f t="shared" si="3"/>
        <v>175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7</v>
      </c>
      <c r="F31" s="16">
        <v>7.5</v>
      </c>
      <c r="G31" s="16">
        <v>6.5</v>
      </c>
      <c r="H31" s="16">
        <f t="shared" si="1"/>
        <v>147</v>
      </c>
      <c r="I31" s="16">
        <v>7</v>
      </c>
      <c r="J31" s="16">
        <v>7</v>
      </c>
      <c r="K31" s="16">
        <v>7</v>
      </c>
      <c r="L31" s="16">
        <f t="shared" si="2"/>
        <v>147</v>
      </c>
      <c r="M31" s="16">
        <v>5.5</v>
      </c>
      <c r="N31" s="16">
        <v>5.5</v>
      </c>
      <c r="O31" s="16">
        <v>5.5</v>
      </c>
      <c r="P31" s="16">
        <f t="shared" si="3"/>
        <v>115.5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6</v>
      </c>
      <c r="F32" s="16">
        <v>5.5</v>
      </c>
      <c r="G32" s="16">
        <v>5</v>
      </c>
      <c r="H32" s="16">
        <f t="shared" si="1"/>
        <v>115.5</v>
      </c>
      <c r="I32" s="16">
        <v>7.5</v>
      </c>
      <c r="J32" s="16">
        <v>7</v>
      </c>
      <c r="K32" s="16">
        <v>6.5</v>
      </c>
      <c r="L32" s="16">
        <f t="shared" si="2"/>
        <v>147</v>
      </c>
      <c r="M32" s="16">
        <v>6.5</v>
      </c>
      <c r="N32" s="16">
        <v>6.5</v>
      </c>
      <c r="O32" s="16">
        <v>6.5</v>
      </c>
      <c r="P32" s="16">
        <f t="shared" si="3"/>
        <v>136.5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4</v>
      </c>
      <c r="F33" s="16">
        <v>5.5</v>
      </c>
      <c r="G33" s="16">
        <v>5</v>
      </c>
      <c r="H33" s="16">
        <f t="shared" si="1"/>
        <v>101.5</v>
      </c>
      <c r="I33" s="16">
        <v>5.5</v>
      </c>
      <c r="J33" s="16">
        <v>5.5</v>
      </c>
      <c r="K33" s="16">
        <v>6</v>
      </c>
      <c r="L33" s="16">
        <f t="shared" si="2"/>
        <v>119</v>
      </c>
      <c r="M33" s="16">
        <v>7</v>
      </c>
      <c r="N33" s="16">
        <v>7</v>
      </c>
      <c r="O33" s="16">
        <v>7</v>
      </c>
      <c r="P33" s="16">
        <f t="shared" si="3"/>
        <v>147</v>
      </c>
    </row>
    <row r="34" spans="1:16" ht="15">
      <c r="A34" s="17"/>
      <c r="B34" s="17"/>
      <c r="C34" s="15" t="s">
        <v>58</v>
      </c>
      <c r="D34" s="16">
        <v>7</v>
      </c>
      <c r="E34" s="16">
        <v>6</v>
      </c>
      <c r="F34" s="16">
        <v>6</v>
      </c>
      <c r="G34" s="16">
        <v>6</v>
      </c>
      <c r="H34" s="16">
        <f t="shared" si="1"/>
        <v>126</v>
      </c>
      <c r="I34" s="16">
        <v>5</v>
      </c>
      <c r="J34" s="16">
        <v>5.5</v>
      </c>
      <c r="K34" s="16">
        <v>6</v>
      </c>
      <c r="L34" s="16">
        <f t="shared" si="2"/>
        <v>115.5</v>
      </c>
      <c r="M34" s="16">
        <v>8</v>
      </c>
      <c r="N34" s="16">
        <v>8.5</v>
      </c>
      <c r="O34" s="16">
        <v>8.5</v>
      </c>
      <c r="P34" s="16">
        <f t="shared" si="3"/>
        <v>175</v>
      </c>
    </row>
    <row r="35" spans="1:16" ht="15">
      <c r="A35" s="17"/>
      <c r="B35" s="17"/>
      <c r="C35" s="14" t="s">
        <v>59</v>
      </c>
      <c r="D35" s="16">
        <v>11</v>
      </c>
      <c r="E35" s="16">
        <v>7</v>
      </c>
      <c r="F35" s="16">
        <v>6.5</v>
      </c>
      <c r="G35" s="16">
        <v>7</v>
      </c>
      <c r="H35" s="16">
        <f t="shared" si="1"/>
        <v>225.5</v>
      </c>
      <c r="I35" s="16">
        <v>7</v>
      </c>
      <c r="J35" s="16">
        <v>7</v>
      </c>
      <c r="K35" s="16">
        <v>7</v>
      </c>
      <c r="L35" s="16">
        <f t="shared" si="2"/>
        <v>231</v>
      </c>
      <c r="M35" s="16">
        <v>8</v>
      </c>
      <c r="N35" s="16">
        <v>8</v>
      </c>
      <c r="O35" s="16">
        <v>8</v>
      </c>
      <c r="P35" s="16">
        <f t="shared" si="3"/>
        <v>264</v>
      </c>
    </row>
    <row r="36" spans="1:16" ht="15">
      <c r="A36" s="17"/>
      <c r="B36" s="17"/>
      <c r="C36" s="17"/>
      <c r="D36" s="16">
        <v>4</v>
      </c>
      <c r="E36" s="16">
        <v>6</v>
      </c>
      <c r="F36" s="16">
        <v>6</v>
      </c>
      <c r="G36" s="16">
        <v>6</v>
      </c>
      <c r="H36" s="16">
        <f t="shared" si="1"/>
        <v>72</v>
      </c>
      <c r="I36" s="16">
        <v>7</v>
      </c>
      <c r="J36" s="16">
        <v>7</v>
      </c>
      <c r="K36" s="16">
        <v>7</v>
      </c>
      <c r="L36" s="16">
        <f t="shared" si="2"/>
        <v>84</v>
      </c>
      <c r="M36" s="16">
        <v>6.5</v>
      </c>
      <c r="N36" s="16">
        <v>6</v>
      </c>
      <c r="O36" s="16">
        <v>6</v>
      </c>
      <c r="P36" s="16">
        <f t="shared" si="3"/>
        <v>74</v>
      </c>
    </row>
    <row r="37" spans="1:16" ht="15">
      <c r="A37" s="17"/>
      <c r="B37" s="17"/>
      <c r="C37" s="17"/>
      <c r="D37" s="16">
        <v>9</v>
      </c>
      <c r="E37" s="16">
        <v>6.5</v>
      </c>
      <c r="F37" s="16">
        <v>6.5</v>
      </c>
      <c r="G37" s="16">
        <v>6.5</v>
      </c>
      <c r="H37" s="16">
        <f t="shared" si="1"/>
        <v>175.5</v>
      </c>
      <c r="I37" s="16">
        <v>6.5</v>
      </c>
      <c r="J37" s="16">
        <v>6.5</v>
      </c>
      <c r="K37" s="16">
        <v>6.5</v>
      </c>
      <c r="L37" s="16">
        <f t="shared" si="2"/>
        <v>175.5</v>
      </c>
      <c r="M37" s="16">
        <v>7</v>
      </c>
      <c r="N37" s="16">
        <v>7</v>
      </c>
      <c r="O37" s="16">
        <v>7</v>
      </c>
      <c r="P37" s="16">
        <f t="shared" si="3"/>
        <v>189</v>
      </c>
    </row>
    <row r="38" spans="1:16" ht="15">
      <c r="A38" s="17"/>
      <c r="B38" s="17"/>
      <c r="C38" s="17"/>
      <c r="D38" s="16">
        <v>9</v>
      </c>
      <c r="E38" s="16">
        <v>6.5</v>
      </c>
      <c r="F38" s="16">
        <v>6.5</v>
      </c>
      <c r="G38" s="16">
        <v>6.5</v>
      </c>
      <c r="H38" s="16">
        <f t="shared" si="1"/>
        <v>175.5</v>
      </c>
      <c r="I38" s="16">
        <v>6.5</v>
      </c>
      <c r="J38" s="16">
        <v>6.5</v>
      </c>
      <c r="K38" s="16">
        <v>6.5</v>
      </c>
      <c r="L38" s="16">
        <f t="shared" si="2"/>
        <v>175.5</v>
      </c>
      <c r="M38" s="16">
        <v>7.5</v>
      </c>
      <c r="N38" s="16">
        <v>7.5</v>
      </c>
      <c r="O38" s="16">
        <v>7.5</v>
      </c>
      <c r="P38" s="16">
        <f t="shared" si="3"/>
        <v>202.5</v>
      </c>
    </row>
    <row r="39" spans="1:16" ht="15">
      <c r="A39" s="17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16" ht="15.75">
      <c r="B40" s="3" t="s">
        <v>51</v>
      </c>
      <c r="H40" s="11">
        <f>SUM(H26:H39)</f>
        <v>1849.5</v>
      </c>
      <c r="L40" s="11">
        <f>SUM(L26:L39)</f>
        <v>2155.5</v>
      </c>
      <c r="P40" s="11">
        <f>SUM(P26:P39)</f>
        <v>2243.5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M26" sqref="M26:O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2733.4</v>
      </c>
      <c r="I2" s="45"/>
      <c r="J2" s="46">
        <f>H40</f>
        <v>2128</v>
      </c>
      <c r="K2" s="45"/>
      <c r="L2" s="20">
        <f>L40</f>
        <v>2369</v>
      </c>
      <c r="M2" s="46">
        <f>P40</f>
        <v>2551.5</v>
      </c>
      <c r="N2" s="45"/>
      <c r="O2" s="47">
        <f>H2+(SUM(J2:M2)-MIN(J2:M2))/2</f>
        <v>5193.65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24</v>
      </c>
      <c r="B5" s="10" t="s">
        <v>24</v>
      </c>
      <c r="C5" s="7" t="s">
        <v>25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9.5</v>
      </c>
      <c r="F7" s="16">
        <v>9.5</v>
      </c>
      <c r="G7" s="16">
        <v>9.2</v>
      </c>
      <c r="H7" s="16">
        <f aca="true" t="shared" si="0" ref="H7:H21">(E7+F7+G7)*D7</f>
        <v>366.59999999999997</v>
      </c>
    </row>
    <row r="8" spans="1:8" ht="15">
      <c r="A8" s="17"/>
      <c r="B8" s="17"/>
      <c r="C8" s="15" t="s">
        <v>41</v>
      </c>
      <c r="D8" s="16">
        <v>13</v>
      </c>
      <c r="E8" s="16">
        <v>9.5</v>
      </c>
      <c r="F8" s="16">
        <v>9.5</v>
      </c>
      <c r="G8" s="16">
        <v>9.6</v>
      </c>
      <c r="H8" s="16">
        <f t="shared" si="0"/>
        <v>371.8</v>
      </c>
    </row>
    <row r="9" spans="1:8" ht="15">
      <c r="A9" s="17"/>
      <c r="B9" s="17"/>
      <c r="C9" s="15" t="s">
        <v>42</v>
      </c>
      <c r="D9" s="16">
        <v>13</v>
      </c>
      <c r="E9" s="16">
        <v>9.5</v>
      </c>
      <c r="F9" s="16">
        <v>9.5</v>
      </c>
      <c r="G9" s="16">
        <v>9.6</v>
      </c>
      <c r="H9" s="16">
        <f t="shared" si="0"/>
        <v>371.8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9.5</v>
      </c>
      <c r="F10" s="16">
        <v>9.5</v>
      </c>
      <c r="G10" s="16">
        <v>9</v>
      </c>
      <c r="H10" s="16">
        <f t="shared" si="0"/>
        <v>84</v>
      </c>
    </row>
    <row r="11" spans="1:8" ht="15">
      <c r="A11" s="17"/>
      <c r="B11" s="17"/>
      <c r="C11" s="15" t="s">
        <v>45</v>
      </c>
      <c r="D11" s="16">
        <v>2</v>
      </c>
      <c r="E11" s="16">
        <v>5</v>
      </c>
      <c r="F11" s="16">
        <v>5</v>
      </c>
      <c r="G11" s="16">
        <v>5.2</v>
      </c>
      <c r="H11" s="16">
        <f t="shared" si="0"/>
        <v>30.4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9.8</v>
      </c>
      <c r="F12" s="16">
        <v>9.8</v>
      </c>
      <c r="G12" s="16">
        <v>9</v>
      </c>
      <c r="H12" s="16">
        <f t="shared" si="0"/>
        <v>228.8</v>
      </c>
    </row>
    <row r="13" spans="1:8" ht="15">
      <c r="A13" s="17"/>
      <c r="B13" s="17"/>
      <c r="C13" s="15" t="s">
        <v>45</v>
      </c>
      <c r="D13" s="16">
        <v>3</v>
      </c>
      <c r="E13" s="16">
        <v>8</v>
      </c>
      <c r="F13" s="16">
        <v>8</v>
      </c>
      <c r="G13" s="16">
        <v>8</v>
      </c>
      <c r="H13" s="16">
        <f t="shared" si="0"/>
        <v>72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9.5</v>
      </c>
      <c r="F14" s="16">
        <v>9.1</v>
      </c>
      <c r="G14" s="16">
        <v>9</v>
      </c>
      <c r="H14" s="16">
        <f t="shared" si="0"/>
        <v>193.20000000000002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9</v>
      </c>
      <c r="F15" s="16">
        <v>9.5</v>
      </c>
      <c r="G15" s="16">
        <v>8.9</v>
      </c>
      <c r="H15" s="16">
        <f t="shared" si="0"/>
        <v>191.79999999999998</v>
      </c>
    </row>
    <row r="16" spans="1:8" ht="15">
      <c r="A16" s="17"/>
      <c r="B16" s="17"/>
      <c r="C16" s="15" t="s">
        <v>45</v>
      </c>
      <c r="D16" s="16">
        <v>12</v>
      </c>
      <c r="E16" s="16">
        <v>9</v>
      </c>
      <c r="F16" s="16">
        <v>9.5</v>
      </c>
      <c r="G16" s="16">
        <v>9</v>
      </c>
      <c r="H16" s="16">
        <f t="shared" si="0"/>
        <v>330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9.5</v>
      </c>
      <c r="F17" s="16">
        <v>9</v>
      </c>
      <c r="G17" s="16">
        <v>6</v>
      </c>
      <c r="H17" s="16">
        <f t="shared" si="0"/>
        <v>122.5</v>
      </c>
    </row>
    <row r="18" spans="1:8" ht="15">
      <c r="A18" s="17"/>
      <c r="B18" s="17"/>
      <c r="C18" s="15" t="s">
        <v>45</v>
      </c>
      <c r="D18" s="16">
        <v>9</v>
      </c>
      <c r="E18" s="16">
        <v>9.5</v>
      </c>
      <c r="F18" s="16">
        <v>9.5</v>
      </c>
      <c r="G18" s="16">
        <v>9</v>
      </c>
      <c r="H18" s="16">
        <f t="shared" si="0"/>
        <v>252</v>
      </c>
    </row>
    <row r="19" spans="1:8" ht="15">
      <c r="A19" s="17"/>
      <c r="B19" s="17"/>
      <c r="C19" s="17"/>
      <c r="D19" s="16">
        <v>5</v>
      </c>
      <c r="E19" s="16">
        <v>9</v>
      </c>
      <c r="F19" s="16">
        <v>9.5</v>
      </c>
      <c r="G19" s="16">
        <v>5.2</v>
      </c>
      <c r="H19" s="16">
        <f t="shared" si="0"/>
        <v>118.5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51</v>
      </c>
      <c r="H22" s="11">
        <f>SUM(H7:H21)</f>
        <v>2733.4</v>
      </c>
    </row>
    <row r="23" ht="15.75" thickBot="1"/>
    <row r="24" spans="1:16" ht="18">
      <c r="A24" s="7">
        <v>24</v>
      </c>
      <c r="B24" s="10" t="s">
        <v>24</v>
      </c>
      <c r="C24" s="7" t="s">
        <v>25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9</v>
      </c>
      <c r="F26" s="16">
        <v>9</v>
      </c>
      <c r="G26" s="16">
        <v>9</v>
      </c>
      <c r="H26" s="16">
        <f aca="true" t="shared" si="1" ref="H26:H39">(E26+F26+G26)*D26</f>
        <v>297</v>
      </c>
      <c r="I26" s="16">
        <v>9</v>
      </c>
      <c r="J26" s="16">
        <v>9</v>
      </c>
      <c r="K26" s="16">
        <v>9</v>
      </c>
      <c r="L26" s="16">
        <f aca="true" t="shared" si="2" ref="L26:L39">(I26+J26+K26)*D26</f>
        <v>297</v>
      </c>
      <c r="M26" s="16">
        <v>9.5</v>
      </c>
      <c r="N26" s="16">
        <v>9.5</v>
      </c>
      <c r="O26" s="16">
        <v>9</v>
      </c>
      <c r="P26" s="16">
        <f aca="true" t="shared" si="3" ref="P26:P39">(M26+N26+O26)*D26</f>
        <v>308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7.5</v>
      </c>
      <c r="F27" s="16">
        <v>7.5</v>
      </c>
      <c r="G27" s="16">
        <v>7.5</v>
      </c>
      <c r="H27" s="16">
        <f t="shared" si="1"/>
        <v>157.5</v>
      </c>
      <c r="I27" s="16">
        <v>7</v>
      </c>
      <c r="J27" s="16">
        <v>7</v>
      </c>
      <c r="K27" s="16">
        <v>8</v>
      </c>
      <c r="L27" s="16">
        <f t="shared" si="2"/>
        <v>154</v>
      </c>
      <c r="M27" s="16">
        <v>7.5</v>
      </c>
      <c r="N27" s="16">
        <v>7</v>
      </c>
      <c r="O27" s="16">
        <v>7.5</v>
      </c>
      <c r="P27" s="16">
        <f t="shared" si="3"/>
        <v>154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6</v>
      </c>
      <c r="F28" s="16">
        <v>6.5</v>
      </c>
      <c r="G28" s="16">
        <v>6.5</v>
      </c>
      <c r="H28" s="16">
        <f t="shared" si="1"/>
        <v>133</v>
      </c>
      <c r="I28" s="16">
        <v>7</v>
      </c>
      <c r="J28" s="16">
        <v>7</v>
      </c>
      <c r="K28" s="16">
        <v>8</v>
      </c>
      <c r="L28" s="16">
        <f t="shared" si="2"/>
        <v>154</v>
      </c>
      <c r="M28" s="16">
        <v>6</v>
      </c>
      <c r="N28" s="16">
        <v>6</v>
      </c>
      <c r="O28" s="16">
        <v>6.5</v>
      </c>
      <c r="P28" s="16">
        <f t="shared" si="3"/>
        <v>129.5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6</v>
      </c>
      <c r="F29" s="16">
        <v>6</v>
      </c>
      <c r="G29" s="16">
        <v>5.5</v>
      </c>
      <c r="H29" s="16">
        <f t="shared" si="1"/>
        <v>122.5</v>
      </c>
      <c r="I29" s="16">
        <v>7.5</v>
      </c>
      <c r="J29" s="16">
        <v>7.5</v>
      </c>
      <c r="K29" s="16">
        <v>7</v>
      </c>
      <c r="L29" s="16">
        <f t="shared" si="2"/>
        <v>154</v>
      </c>
      <c r="M29" s="16">
        <v>10</v>
      </c>
      <c r="N29" s="16">
        <v>10</v>
      </c>
      <c r="O29" s="16">
        <v>10</v>
      </c>
      <c r="P29" s="16">
        <f t="shared" si="3"/>
        <v>210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7</v>
      </c>
      <c r="F30" s="16">
        <v>7</v>
      </c>
      <c r="G30" s="16">
        <v>7</v>
      </c>
      <c r="H30" s="16">
        <f t="shared" si="1"/>
        <v>147</v>
      </c>
      <c r="I30" s="16">
        <v>8.5</v>
      </c>
      <c r="J30" s="16">
        <v>8.5</v>
      </c>
      <c r="K30" s="16">
        <v>8.5</v>
      </c>
      <c r="L30" s="16">
        <f t="shared" si="2"/>
        <v>178.5</v>
      </c>
      <c r="M30" s="16">
        <v>9</v>
      </c>
      <c r="N30" s="16">
        <v>9.5</v>
      </c>
      <c r="O30" s="16">
        <v>9</v>
      </c>
      <c r="P30" s="16">
        <f t="shared" si="3"/>
        <v>192.5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8</v>
      </c>
      <c r="F31" s="16">
        <v>8</v>
      </c>
      <c r="G31" s="16">
        <v>8</v>
      </c>
      <c r="H31" s="16">
        <f t="shared" si="1"/>
        <v>168</v>
      </c>
      <c r="I31" s="16">
        <v>8.5</v>
      </c>
      <c r="J31" s="16">
        <v>8.5</v>
      </c>
      <c r="K31" s="16">
        <v>8.5</v>
      </c>
      <c r="L31" s="16">
        <f t="shared" si="2"/>
        <v>178.5</v>
      </c>
      <c r="M31" s="16">
        <v>8.5</v>
      </c>
      <c r="N31" s="16">
        <v>8.5</v>
      </c>
      <c r="O31" s="16">
        <v>8.5</v>
      </c>
      <c r="P31" s="16">
        <f t="shared" si="3"/>
        <v>178.5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8.5</v>
      </c>
      <c r="F32" s="16">
        <v>8.5</v>
      </c>
      <c r="G32" s="16">
        <v>8</v>
      </c>
      <c r="H32" s="16">
        <f t="shared" si="1"/>
        <v>175</v>
      </c>
      <c r="I32" s="16">
        <v>8.5</v>
      </c>
      <c r="J32" s="16">
        <v>8.5</v>
      </c>
      <c r="K32" s="16">
        <v>9</v>
      </c>
      <c r="L32" s="16">
        <f t="shared" si="2"/>
        <v>182</v>
      </c>
      <c r="M32" s="16">
        <v>8</v>
      </c>
      <c r="N32" s="16">
        <v>8.5</v>
      </c>
      <c r="O32" s="16">
        <v>9</v>
      </c>
      <c r="P32" s="16">
        <f t="shared" si="3"/>
        <v>178.5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6</v>
      </c>
      <c r="F33" s="16">
        <v>6</v>
      </c>
      <c r="G33" s="16">
        <v>6.5</v>
      </c>
      <c r="H33" s="16">
        <f t="shared" si="1"/>
        <v>129.5</v>
      </c>
      <c r="I33" s="16">
        <v>8.5</v>
      </c>
      <c r="J33" s="16">
        <v>8.5</v>
      </c>
      <c r="K33" s="16">
        <v>8</v>
      </c>
      <c r="L33" s="16">
        <f t="shared" si="2"/>
        <v>175</v>
      </c>
      <c r="M33" s="16">
        <v>9</v>
      </c>
      <c r="N33" s="16">
        <v>9</v>
      </c>
      <c r="O33" s="16">
        <v>8.5</v>
      </c>
      <c r="P33" s="16">
        <f t="shared" si="3"/>
        <v>185.5</v>
      </c>
    </row>
    <row r="34" spans="1:16" ht="15">
      <c r="A34" s="17"/>
      <c r="B34" s="17"/>
      <c r="C34" s="15" t="s">
        <v>58</v>
      </c>
      <c r="D34" s="16">
        <v>7</v>
      </c>
      <c r="E34" s="16">
        <v>5.5</v>
      </c>
      <c r="F34" s="16">
        <v>5.5</v>
      </c>
      <c r="G34" s="16">
        <v>6.5</v>
      </c>
      <c r="H34" s="16">
        <f t="shared" si="1"/>
        <v>122.5</v>
      </c>
      <c r="I34" s="16">
        <v>8.5</v>
      </c>
      <c r="J34" s="16">
        <v>8.5</v>
      </c>
      <c r="K34" s="16">
        <v>8</v>
      </c>
      <c r="L34" s="16">
        <f t="shared" si="2"/>
        <v>175</v>
      </c>
      <c r="M34" s="16">
        <v>9</v>
      </c>
      <c r="N34" s="16">
        <v>9</v>
      </c>
      <c r="O34" s="16">
        <v>8.5</v>
      </c>
      <c r="P34" s="16">
        <f t="shared" si="3"/>
        <v>185.5</v>
      </c>
    </row>
    <row r="35" spans="1:16" ht="15">
      <c r="A35" s="17"/>
      <c r="B35" s="17"/>
      <c r="C35" s="14" t="s">
        <v>59</v>
      </c>
      <c r="D35" s="16">
        <v>11</v>
      </c>
      <c r="E35" s="16">
        <v>6.5</v>
      </c>
      <c r="F35" s="16">
        <v>6.5</v>
      </c>
      <c r="G35" s="16">
        <v>7</v>
      </c>
      <c r="H35" s="16">
        <f t="shared" si="1"/>
        <v>220</v>
      </c>
      <c r="I35" s="16">
        <v>8</v>
      </c>
      <c r="J35" s="16">
        <v>8</v>
      </c>
      <c r="K35" s="16">
        <v>7</v>
      </c>
      <c r="L35" s="16">
        <f t="shared" si="2"/>
        <v>253</v>
      </c>
      <c r="M35" s="16">
        <v>9.5</v>
      </c>
      <c r="N35" s="16">
        <v>9.5</v>
      </c>
      <c r="O35" s="16">
        <v>9.5</v>
      </c>
      <c r="P35" s="16">
        <f t="shared" si="3"/>
        <v>313.5</v>
      </c>
    </row>
    <row r="36" spans="1:16" ht="15">
      <c r="A36" s="17"/>
      <c r="B36" s="17"/>
      <c r="C36" s="17"/>
      <c r="D36" s="16">
        <v>4</v>
      </c>
      <c r="E36" s="16">
        <v>6.5</v>
      </c>
      <c r="F36" s="16">
        <v>6.5</v>
      </c>
      <c r="G36" s="16">
        <v>6.5</v>
      </c>
      <c r="H36" s="16">
        <f t="shared" si="1"/>
        <v>78</v>
      </c>
      <c r="I36" s="16">
        <v>7.5</v>
      </c>
      <c r="J36" s="16">
        <v>7.5</v>
      </c>
      <c r="K36" s="16">
        <v>7.5</v>
      </c>
      <c r="L36" s="16">
        <f t="shared" si="2"/>
        <v>90</v>
      </c>
      <c r="M36" s="16">
        <v>7</v>
      </c>
      <c r="N36" s="16">
        <v>7</v>
      </c>
      <c r="O36" s="16">
        <v>7</v>
      </c>
      <c r="P36" s="16">
        <f t="shared" si="3"/>
        <v>84</v>
      </c>
    </row>
    <row r="37" spans="1:16" ht="15">
      <c r="A37" s="17"/>
      <c r="B37" s="17"/>
      <c r="C37" s="17"/>
      <c r="D37" s="16">
        <v>9</v>
      </c>
      <c r="E37" s="16">
        <v>6.5</v>
      </c>
      <c r="F37" s="16">
        <v>6.5</v>
      </c>
      <c r="G37" s="16">
        <v>6.5</v>
      </c>
      <c r="H37" s="16">
        <f t="shared" si="1"/>
        <v>175.5</v>
      </c>
      <c r="I37" s="16">
        <v>7</v>
      </c>
      <c r="J37" s="16">
        <v>7</v>
      </c>
      <c r="K37" s="16">
        <v>7</v>
      </c>
      <c r="L37" s="16">
        <f t="shared" si="2"/>
        <v>189</v>
      </c>
      <c r="M37" s="16">
        <v>7.5</v>
      </c>
      <c r="N37" s="16">
        <v>7.5</v>
      </c>
      <c r="O37" s="16">
        <v>7.5</v>
      </c>
      <c r="P37" s="16">
        <f t="shared" si="3"/>
        <v>202.5</v>
      </c>
    </row>
    <row r="38" spans="1:16" ht="15">
      <c r="A38" s="17"/>
      <c r="B38" s="17"/>
      <c r="C38" s="17"/>
      <c r="D38" s="16">
        <v>9</v>
      </c>
      <c r="E38" s="16">
        <v>7.5</v>
      </c>
      <c r="F38" s="16">
        <v>7.5</v>
      </c>
      <c r="G38" s="16">
        <v>7.5</v>
      </c>
      <c r="H38" s="16">
        <f t="shared" si="1"/>
        <v>202.5</v>
      </c>
      <c r="I38" s="16">
        <v>7</v>
      </c>
      <c r="J38" s="16">
        <v>7</v>
      </c>
      <c r="K38" s="16">
        <v>7</v>
      </c>
      <c r="L38" s="16">
        <f t="shared" si="2"/>
        <v>189</v>
      </c>
      <c r="M38" s="16">
        <v>8.5</v>
      </c>
      <c r="N38" s="16">
        <v>8.5</v>
      </c>
      <c r="O38" s="16">
        <v>8.5</v>
      </c>
      <c r="P38" s="16">
        <f t="shared" si="3"/>
        <v>229.5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51</v>
      </c>
      <c r="H40" s="11">
        <f>SUM(H26:H39)</f>
        <v>2128</v>
      </c>
      <c r="L40" s="11">
        <f>SUM(L26:L39)</f>
        <v>2369</v>
      </c>
      <c r="P40" s="11">
        <f>SUM(P26:P39)</f>
        <v>2551.5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9">
      <selection activeCell="J35" sqref="J35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2546.2</v>
      </c>
      <c r="I2" s="45"/>
      <c r="J2" s="46">
        <f>H40</f>
        <v>2021</v>
      </c>
      <c r="K2" s="45"/>
      <c r="L2" s="20">
        <f>L40</f>
        <v>2214</v>
      </c>
      <c r="M2" s="46">
        <f>P40</f>
        <v>2086.5</v>
      </c>
      <c r="N2" s="45"/>
      <c r="O2" s="47">
        <f>H2+(SUM(J2:M2)-MIN(J2:M2))/2</f>
        <v>4696.45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23</v>
      </c>
      <c r="B5" s="10" t="s">
        <v>27</v>
      </c>
      <c r="C5" s="7" t="s">
        <v>28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8.9</v>
      </c>
      <c r="F7" s="16">
        <v>9</v>
      </c>
      <c r="G7" s="16">
        <v>9</v>
      </c>
      <c r="H7" s="16">
        <f aca="true" t="shared" si="0" ref="H7:H21">(E7+F7+G7)*D7</f>
        <v>349.7</v>
      </c>
    </row>
    <row r="8" spans="1:8" ht="15">
      <c r="A8" s="17"/>
      <c r="B8" s="17"/>
      <c r="C8" s="15" t="s">
        <v>41</v>
      </c>
      <c r="D8" s="16">
        <v>13</v>
      </c>
      <c r="E8" s="16">
        <v>9</v>
      </c>
      <c r="F8" s="16">
        <v>9</v>
      </c>
      <c r="G8" s="16">
        <v>9</v>
      </c>
      <c r="H8" s="16">
        <f t="shared" si="0"/>
        <v>351</v>
      </c>
    </row>
    <row r="9" spans="1:8" ht="15">
      <c r="A9" s="17"/>
      <c r="B9" s="17"/>
      <c r="C9" s="15" t="s">
        <v>42</v>
      </c>
      <c r="D9" s="16">
        <v>13</v>
      </c>
      <c r="E9" s="16">
        <v>9.5</v>
      </c>
      <c r="F9" s="16">
        <v>8.5</v>
      </c>
      <c r="G9" s="16">
        <v>8.5</v>
      </c>
      <c r="H9" s="16">
        <f t="shared" si="0"/>
        <v>344.5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7.5</v>
      </c>
      <c r="F10" s="16">
        <v>7.5</v>
      </c>
      <c r="G10" s="16">
        <v>7.5</v>
      </c>
      <c r="H10" s="16">
        <f t="shared" si="0"/>
        <v>67.5</v>
      </c>
    </row>
    <row r="11" spans="1:8" ht="15">
      <c r="A11" s="17"/>
      <c r="B11" s="17"/>
      <c r="C11" s="15" t="s">
        <v>45</v>
      </c>
      <c r="D11" s="16">
        <v>2</v>
      </c>
      <c r="E11" s="16">
        <v>6</v>
      </c>
      <c r="F11" s="16">
        <v>6</v>
      </c>
      <c r="G11" s="16">
        <v>6</v>
      </c>
      <c r="H11" s="16">
        <f t="shared" si="0"/>
        <v>36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7.5</v>
      </c>
      <c r="F12" s="16">
        <v>7.5</v>
      </c>
      <c r="G12" s="16">
        <v>7.5</v>
      </c>
      <c r="H12" s="16">
        <f t="shared" si="0"/>
        <v>180</v>
      </c>
    </row>
    <row r="13" spans="1:8" ht="15">
      <c r="A13" s="17"/>
      <c r="B13" s="17"/>
      <c r="C13" s="15" t="s">
        <v>45</v>
      </c>
      <c r="D13" s="16">
        <v>3</v>
      </c>
      <c r="E13" s="16">
        <v>7.5</v>
      </c>
      <c r="F13" s="16">
        <v>7</v>
      </c>
      <c r="G13" s="16">
        <v>7</v>
      </c>
      <c r="H13" s="16">
        <f t="shared" si="0"/>
        <v>64.5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8.5</v>
      </c>
      <c r="F14" s="16">
        <v>8.5</v>
      </c>
      <c r="G14" s="16">
        <v>8.5</v>
      </c>
      <c r="H14" s="16">
        <f t="shared" si="0"/>
        <v>178.5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8</v>
      </c>
      <c r="F15" s="16">
        <v>8.5</v>
      </c>
      <c r="G15" s="16">
        <v>8.5</v>
      </c>
      <c r="H15" s="16">
        <f t="shared" si="0"/>
        <v>175</v>
      </c>
    </row>
    <row r="16" spans="1:8" ht="15">
      <c r="A16" s="17"/>
      <c r="B16" s="17"/>
      <c r="C16" s="15" t="s">
        <v>45</v>
      </c>
      <c r="D16" s="16">
        <v>12</v>
      </c>
      <c r="E16" s="16">
        <v>8.5</v>
      </c>
      <c r="F16" s="16">
        <v>8.5</v>
      </c>
      <c r="G16" s="16">
        <v>8.5</v>
      </c>
      <c r="H16" s="16">
        <f t="shared" si="0"/>
        <v>306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8.7</v>
      </c>
      <c r="F17" s="16">
        <v>8.5</v>
      </c>
      <c r="G17" s="16">
        <v>8.5</v>
      </c>
      <c r="H17" s="16">
        <f t="shared" si="0"/>
        <v>128.5</v>
      </c>
    </row>
    <row r="18" spans="1:8" ht="15">
      <c r="A18" s="17"/>
      <c r="B18" s="17"/>
      <c r="C18" s="15" t="s">
        <v>45</v>
      </c>
      <c r="D18" s="16">
        <v>9</v>
      </c>
      <c r="E18" s="16">
        <v>8.5</v>
      </c>
      <c r="F18" s="16">
        <v>8.5</v>
      </c>
      <c r="G18" s="16">
        <v>8.5</v>
      </c>
      <c r="H18" s="16">
        <f t="shared" si="0"/>
        <v>229.5</v>
      </c>
    </row>
    <row r="19" spans="1:8" ht="15">
      <c r="A19" s="17"/>
      <c r="B19" s="17"/>
      <c r="C19" s="17"/>
      <c r="D19" s="16">
        <v>5</v>
      </c>
      <c r="E19" s="16">
        <v>9.1</v>
      </c>
      <c r="F19" s="16">
        <v>9</v>
      </c>
      <c r="G19" s="16">
        <v>9</v>
      </c>
      <c r="H19" s="16">
        <f t="shared" si="0"/>
        <v>135.5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51</v>
      </c>
      <c r="H22" s="11">
        <f>SUM(H7:H21)</f>
        <v>2546.2</v>
      </c>
    </row>
    <row r="23" ht="15.75" thickBot="1"/>
    <row r="24" spans="1:16" ht="18">
      <c r="A24" s="7">
        <v>23</v>
      </c>
      <c r="B24" s="10" t="s">
        <v>27</v>
      </c>
      <c r="C24" s="7" t="s">
        <v>28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8</v>
      </c>
      <c r="F26" s="16">
        <v>8</v>
      </c>
      <c r="G26" s="16">
        <v>7.5</v>
      </c>
      <c r="H26" s="16">
        <f aca="true" t="shared" si="1" ref="H26:H39">(E26+F26+G26)*D26</f>
        <v>258.5</v>
      </c>
      <c r="I26" s="16">
        <v>8.5</v>
      </c>
      <c r="J26" s="16">
        <v>8.5</v>
      </c>
      <c r="K26" s="16">
        <v>8.5</v>
      </c>
      <c r="L26" s="16">
        <f aca="true" t="shared" si="2" ref="L26:L39">(I26+J26+K26)*D26</f>
        <v>280.5</v>
      </c>
      <c r="M26" s="16">
        <v>8.5</v>
      </c>
      <c r="N26" s="16">
        <v>8.5</v>
      </c>
      <c r="O26" s="16">
        <v>8.5</v>
      </c>
      <c r="P26" s="16">
        <f aca="true" t="shared" si="3" ref="P26:P39">(M26+N26+O26)*D26</f>
        <v>280.5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8</v>
      </c>
      <c r="F27" s="16">
        <v>8</v>
      </c>
      <c r="G27" s="16">
        <v>8</v>
      </c>
      <c r="H27" s="16">
        <f t="shared" si="1"/>
        <v>168</v>
      </c>
      <c r="I27" s="16">
        <v>6.5</v>
      </c>
      <c r="J27" s="16">
        <v>6</v>
      </c>
      <c r="K27" s="16">
        <v>6.5</v>
      </c>
      <c r="L27" s="16">
        <f t="shared" si="2"/>
        <v>133</v>
      </c>
      <c r="M27" s="16">
        <v>6.5</v>
      </c>
      <c r="N27" s="16">
        <v>6.5</v>
      </c>
      <c r="O27" s="16">
        <v>6.5</v>
      </c>
      <c r="P27" s="16">
        <f t="shared" si="3"/>
        <v>136.5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8</v>
      </c>
      <c r="F28" s="16">
        <v>7.5</v>
      </c>
      <c r="G28" s="16">
        <v>7</v>
      </c>
      <c r="H28" s="16">
        <f t="shared" si="1"/>
        <v>157.5</v>
      </c>
      <c r="I28" s="16">
        <v>6.5</v>
      </c>
      <c r="J28" s="16">
        <v>6.5</v>
      </c>
      <c r="K28" s="16">
        <v>6.5</v>
      </c>
      <c r="L28" s="16">
        <f t="shared" si="2"/>
        <v>136.5</v>
      </c>
      <c r="M28" s="16">
        <v>8</v>
      </c>
      <c r="N28" s="16">
        <v>8</v>
      </c>
      <c r="O28" s="16">
        <v>7.5</v>
      </c>
      <c r="P28" s="16">
        <f t="shared" si="3"/>
        <v>164.5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8.5</v>
      </c>
      <c r="F29" s="16">
        <v>8</v>
      </c>
      <c r="G29" s="16">
        <v>7.5</v>
      </c>
      <c r="H29" s="16">
        <f t="shared" si="1"/>
        <v>168</v>
      </c>
      <c r="I29" s="16">
        <v>9</v>
      </c>
      <c r="J29" s="16">
        <v>9</v>
      </c>
      <c r="K29" s="16">
        <v>9</v>
      </c>
      <c r="L29" s="16">
        <f t="shared" si="2"/>
        <v>189</v>
      </c>
      <c r="M29" s="16">
        <v>6</v>
      </c>
      <c r="N29" s="16">
        <v>5.5</v>
      </c>
      <c r="O29" s="16">
        <v>5.5</v>
      </c>
      <c r="P29" s="16">
        <f t="shared" si="3"/>
        <v>119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3</v>
      </c>
      <c r="F30" s="16">
        <v>3</v>
      </c>
      <c r="G30" s="16">
        <v>3</v>
      </c>
      <c r="H30" s="16">
        <f t="shared" si="1"/>
        <v>63</v>
      </c>
      <c r="I30" s="16">
        <v>7</v>
      </c>
      <c r="J30" s="16">
        <v>7</v>
      </c>
      <c r="K30" s="16">
        <v>7</v>
      </c>
      <c r="L30" s="16">
        <f t="shared" si="2"/>
        <v>147</v>
      </c>
      <c r="M30" s="16">
        <v>7</v>
      </c>
      <c r="N30" s="16">
        <v>7</v>
      </c>
      <c r="O30" s="16">
        <v>7</v>
      </c>
      <c r="P30" s="16">
        <f t="shared" si="3"/>
        <v>147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6</v>
      </c>
      <c r="F31" s="16">
        <v>6</v>
      </c>
      <c r="G31" s="16">
        <v>6.5</v>
      </c>
      <c r="H31" s="16">
        <f t="shared" si="1"/>
        <v>129.5</v>
      </c>
      <c r="I31" s="16">
        <v>8</v>
      </c>
      <c r="J31" s="16">
        <v>8</v>
      </c>
      <c r="K31" s="16">
        <v>8</v>
      </c>
      <c r="L31" s="16">
        <f t="shared" si="2"/>
        <v>168</v>
      </c>
      <c r="M31" s="16">
        <v>6.5</v>
      </c>
      <c r="N31" s="16">
        <v>6.5</v>
      </c>
      <c r="O31" s="16">
        <v>7</v>
      </c>
      <c r="P31" s="16">
        <f t="shared" si="3"/>
        <v>140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6</v>
      </c>
      <c r="F32" s="16">
        <v>6.5</v>
      </c>
      <c r="G32" s="16">
        <v>6.5</v>
      </c>
      <c r="H32" s="16">
        <f t="shared" si="1"/>
        <v>133</v>
      </c>
      <c r="I32" s="16">
        <v>7</v>
      </c>
      <c r="J32" s="16">
        <v>7</v>
      </c>
      <c r="K32" s="16">
        <v>7</v>
      </c>
      <c r="L32" s="16">
        <f t="shared" si="2"/>
        <v>147</v>
      </c>
      <c r="M32" s="16">
        <v>4.5</v>
      </c>
      <c r="N32" s="16">
        <v>4.5</v>
      </c>
      <c r="O32" s="16">
        <v>4</v>
      </c>
      <c r="P32" s="16">
        <f t="shared" si="3"/>
        <v>91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4</v>
      </c>
      <c r="F33" s="16">
        <v>4.5</v>
      </c>
      <c r="G33" s="16">
        <v>4</v>
      </c>
      <c r="H33" s="16">
        <f t="shared" si="1"/>
        <v>87.5</v>
      </c>
      <c r="I33" s="16">
        <v>8</v>
      </c>
      <c r="J33" s="16">
        <v>8.5</v>
      </c>
      <c r="K33" s="16">
        <v>8.5</v>
      </c>
      <c r="L33" s="16">
        <f t="shared" si="2"/>
        <v>175</v>
      </c>
      <c r="M33" s="16">
        <v>8.5</v>
      </c>
      <c r="N33" s="16">
        <v>8.5</v>
      </c>
      <c r="O33" s="16">
        <v>8</v>
      </c>
      <c r="P33" s="16">
        <f t="shared" si="3"/>
        <v>175</v>
      </c>
    </row>
    <row r="34" spans="1:16" ht="15">
      <c r="A34" s="17"/>
      <c r="B34" s="17"/>
      <c r="C34" s="15" t="s">
        <v>58</v>
      </c>
      <c r="D34" s="16">
        <v>7</v>
      </c>
      <c r="E34" s="16">
        <v>7.5</v>
      </c>
      <c r="F34" s="16">
        <v>7.5</v>
      </c>
      <c r="G34" s="16">
        <v>7</v>
      </c>
      <c r="H34" s="16">
        <f t="shared" si="1"/>
        <v>154</v>
      </c>
      <c r="I34" s="16">
        <v>7</v>
      </c>
      <c r="J34" s="16">
        <v>7</v>
      </c>
      <c r="K34" s="16">
        <v>7</v>
      </c>
      <c r="L34" s="16">
        <f t="shared" si="2"/>
        <v>147</v>
      </c>
      <c r="M34" s="16">
        <v>6.5</v>
      </c>
      <c r="N34" s="16">
        <v>6.5</v>
      </c>
      <c r="O34" s="16">
        <v>6.5</v>
      </c>
      <c r="P34" s="16">
        <f t="shared" si="3"/>
        <v>136.5</v>
      </c>
    </row>
    <row r="35" spans="1:16" ht="15">
      <c r="A35" s="17"/>
      <c r="B35" s="17"/>
      <c r="C35" s="14" t="s">
        <v>59</v>
      </c>
      <c r="D35" s="16">
        <v>11</v>
      </c>
      <c r="E35" s="16">
        <v>7.5</v>
      </c>
      <c r="F35" s="16">
        <v>8</v>
      </c>
      <c r="G35" s="16">
        <v>7</v>
      </c>
      <c r="H35" s="16">
        <f t="shared" si="1"/>
        <v>247.5</v>
      </c>
      <c r="I35" s="16">
        <v>8</v>
      </c>
      <c r="J35" s="16">
        <v>7</v>
      </c>
      <c r="K35" s="16">
        <v>8</v>
      </c>
      <c r="L35" s="16">
        <f t="shared" si="2"/>
        <v>253</v>
      </c>
      <c r="M35" s="16">
        <v>7.5</v>
      </c>
      <c r="N35" s="16">
        <v>7.5</v>
      </c>
      <c r="O35" s="16">
        <v>7</v>
      </c>
      <c r="P35" s="16">
        <f t="shared" si="3"/>
        <v>242</v>
      </c>
    </row>
    <row r="36" spans="1:16" ht="15">
      <c r="A36" s="17"/>
      <c r="B36" s="17"/>
      <c r="C36" s="17"/>
      <c r="D36" s="16">
        <v>4</v>
      </c>
      <c r="E36" s="16">
        <v>7.5</v>
      </c>
      <c r="F36" s="16">
        <v>7.5</v>
      </c>
      <c r="G36" s="16">
        <v>7.5</v>
      </c>
      <c r="H36" s="16">
        <f t="shared" si="1"/>
        <v>90</v>
      </c>
      <c r="I36" s="16">
        <v>6.5</v>
      </c>
      <c r="J36" s="16">
        <v>6.5</v>
      </c>
      <c r="K36" s="16">
        <v>6.5</v>
      </c>
      <c r="L36" s="16">
        <f t="shared" si="2"/>
        <v>78</v>
      </c>
      <c r="M36" s="16">
        <v>7.5</v>
      </c>
      <c r="N36" s="16">
        <v>7.5</v>
      </c>
      <c r="O36" s="16">
        <v>7.5</v>
      </c>
      <c r="P36" s="16">
        <f t="shared" si="3"/>
        <v>90</v>
      </c>
    </row>
    <row r="37" spans="1:16" ht="15">
      <c r="A37" s="17"/>
      <c r="B37" s="17"/>
      <c r="C37" s="17"/>
      <c r="D37" s="16">
        <v>9</v>
      </c>
      <c r="E37" s="16">
        <v>6.5</v>
      </c>
      <c r="F37" s="16">
        <v>6.5</v>
      </c>
      <c r="G37" s="16">
        <v>6.5</v>
      </c>
      <c r="H37" s="16">
        <f t="shared" si="1"/>
        <v>175.5</v>
      </c>
      <c r="I37" s="16">
        <v>6</v>
      </c>
      <c r="J37" s="16">
        <v>6</v>
      </c>
      <c r="K37" s="16">
        <v>6</v>
      </c>
      <c r="L37" s="16">
        <f t="shared" si="2"/>
        <v>162</v>
      </c>
      <c r="M37" s="16">
        <v>6.5</v>
      </c>
      <c r="N37" s="16">
        <v>6.5</v>
      </c>
      <c r="O37" s="16">
        <v>6.5</v>
      </c>
      <c r="P37" s="16">
        <f t="shared" si="3"/>
        <v>175.5</v>
      </c>
    </row>
    <row r="38" spans="1:16" ht="15">
      <c r="A38" s="17"/>
      <c r="B38" s="17"/>
      <c r="C38" s="17"/>
      <c r="D38" s="16">
        <v>9</v>
      </c>
      <c r="E38" s="16">
        <v>7</v>
      </c>
      <c r="F38" s="16">
        <v>7</v>
      </c>
      <c r="G38" s="16">
        <v>7</v>
      </c>
      <c r="H38" s="16">
        <f t="shared" si="1"/>
        <v>189</v>
      </c>
      <c r="I38" s="16">
        <v>7.5</v>
      </c>
      <c r="J38" s="16">
        <v>7.5</v>
      </c>
      <c r="K38" s="16">
        <v>7</v>
      </c>
      <c r="L38" s="16">
        <f t="shared" si="2"/>
        <v>198</v>
      </c>
      <c r="M38" s="16">
        <v>7</v>
      </c>
      <c r="N38" s="16">
        <v>7</v>
      </c>
      <c r="O38" s="16">
        <v>7</v>
      </c>
      <c r="P38" s="16">
        <f t="shared" si="3"/>
        <v>189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51</v>
      </c>
      <c r="H40" s="11">
        <f>SUM(H26:H39)</f>
        <v>2021</v>
      </c>
      <c r="L40" s="11">
        <f>SUM(L26:L39)</f>
        <v>2214</v>
      </c>
      <c r="P40" s="11">
        <f>SUM(P26:P39)</f>
        <v>2086.5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37" t="s">
        <v>60</v>
      </c>
      <c r="F1" s="35"/>
      <c r="G1" s="35"/>
      <c r="H1" s="40" t="s">
        <v>35</v>
      </c>
      <c r="I1" s="41"/>
      <c r="J1" s="42" t="s">
        <v>10</v>
      </c>
      <c r="K1" s="41"/>
      <c r="L1" s="19" t="s">
        <v>11</v>
      </c>
      <c r="M1" s="42" t="s">
        <v>12</v>
      </c>
      <c r="N1" s="41"/>
      <c r="O1" s="42" t="s">
        <v>13</v>
      </c>
      <c r="P1" s="43"/>
    </row>
    <row r="2" spans="1:16" ht="21" thickBot="1">
      <c r="A2" s="7" t="s">
        <v>14</v>
      </c>
      <c r="B2" s="5" t="s">
        <v>0</v>
      </c>
      <c r="C2" s="1" t="s">
        <v>1</v>
      </c>
      <c r="E2" s="38"/>
      <c r="F2" s="39"/>
      <c r="G2" s="39"/>
      <c r="H2" s="44">
        <f>H22</f>
        <v>2447.6</v>
      </c>
      <c r="I2" s="45"/>
      <c r="J2" s="46">
        <f>H40</f>
        <v>2017.5</v>
      </c>
      <c r="K2" s="45"/>
      <c r="L2" s="20">
        <f>L40</f>
        <v>1972.5</v>
      </c>
      <c r="M2" s="46">
        <f>P40</f>
        <v>2016</v>
      </c>
      <c r="N2" s="45"/>
      <c r="O2" s="47">
        <f>H2+(SUM(J2:M2)-MIN(J2:M2))/2</f>
        <v>4464.35</v>
      </c>
      <c r="P2" s="48"/>
    </row>
    <row r="3" ht="15.75" thickBot="1"/>
    <row r="4" spans="1:8" ht="15.75" thickBot="1">
      <c r="A4" s="8" t="s">
        <v>33</v>
      </c>
      <c r="C4" s="9" t="s">
        <v>34</v>
      </c>
      <c r="D4" s="49" t="s">
        <v>35</v>
      </c>
      <c r="E4" s="35"/>
      <c r="F4" s="35"/>
      <c r="G4" s="35"/>
      <c r="H4" s="50"/>
    </row>
    <row r="5" spans="1:7" ht="18">
      <c r="A5" s="7">
        <v>8</v>
      </c>
      <c r="B5" s="10" t="s">
        <v>30</v>
      </c>
      <c r="C5" s="7" t="s">
        <v>31</v>
      </c>
      <c r="E5" s="34" t="s">
        <v>36</v>
      </c>
      <c r="F5" s="35"/>
      <c r="G5" s="36"/>
    </row>
    <row r="6" spans="4:8" ht="15">
      <c r="D6" s="12" t="s">
        <v>37</v>
      </c>
      <c r="E6" s="12">
        <v>1</v>
      </c>
      <c r="F6" s="12">
        <v>2</v>
      </c>
      <c r="G6" s="12">
        <v>3</v>
      </c>
      <c r="H6" s="13" t="s">
        <v>38</v>
      </c>
    </row>
    <row r="7" spans="1:8" ht="15">
      <c r="A7" s="14">
        <v>1</v>
      </c>
      <c r="B7" s="15" t="s">
        <v>39</v>
      </c>
      <c r="C7" s="15" t="s">
        <v>40</v>
      </c>
      <c r="D7" s="16">
        <v>13</v>
      </c>
      <c r="E7" s="16">
        <v>7</v>
      </c>
      <c r="F7" s="16">
        <v>7</v>
      </c>
      <c r="G7" s="16">
        <v>7</v>
      </c>
      <c r="H7" s="16">
        <f aca="true" t="shared" si="0" ref="H7:H21">(E7+F7+G7)*D7</f>
        <v>273</v>
      </c>
    </row>
    <row r="8" spans="1:8" ht="15">
      <c r="A8" s="17"/>
      <c r="B8" s="17"/>
      <c r="C8" s="15" t="s">
        <v>41</v>
      </c>
      <c r="D8" s="16">
        <v>13</v>
      </c>
      <c r="E8" s="16">
        <v>8</v>
      </c>
      <c r="F8" s="16">
        <v>9</v>
      </c>
      <c r="G8" s="16">
        <v>8</v>
      </c>
      <c r="H8" s="16">
        <f t="shared" si="0"/>
        <v>325</v>
      </c>
    </row>
    <row r="9" spans="1:8" ht="15">
      <c r="A9" s="17"/>
      <c r="B9" s="17"/>
      <c r="C9" s="15" t="s">
        <v>42</v>
      </c>
      <c r="D9" s="16">
        <v>13</v>
      </c>
      <c r="E9" s="16">
        <v>7</v>
      </c>
      <c r="F9" s="16">
        <v>7</v>
      </c>
      <c r="G9" s="16">
        <v>7</v>
      </c>
      <c r="H9" s="16">
        <f t="shared" si="0"/>
        <v>273</v>
      </c>
    </row>
    <row r="10" spans="1:8" ht="15">
      <c r="A10" s="14">
        <v>2</v>
      </c>
      <c r="B10" s="15" t="s">
        <v>43</v>
      </c>
      <c r="C10" s="15" t="s">
        <v>44</v>
      </c>
      <c r="D10" s="16">
        <v>3</v>
      </c>
      <c r="E10" s="16">
        <v>9</v>
      </c>
      <c r="F10" s="16">
        <v>8.8</v>
      </c>
      <c r="G10" s="16">
        <v>9</v>
      </c>
      <c r="H10" s="16">
        <f t="shared" si="0"/>
        <v>80.4</v>
      </c>
    </row>
    <row r="11" spans="1:8" ht="15">
      <c r="A11" s="17"/>
      <c r="B11" s="17"/>
      <c r="C11" s="15" t="s">
        <v>45</v>
      </c>
      <c r="D11" s="16">
        <v>2</v>
      </c>
      <c r="E11" s="16">
        <v>6.5</v>
      </c>
      <c r="F11" s="16">
        <v>6.5</v>
      </c>
      <c r="G11" s="16">
        <v>6.5</v>
      </c>
      <c r="H11" s="16">
        <f t="shared" si="0"/>
        <v>39</v>
      </c>
    </row>
    <row r="12" spans="1:8" ht="15">
      <c r="A12" s="14">
        <v>3</v>
      </c>
      <c r="B12" s="15" t="s">
        <v>46</v>
      </c>
      <c r="C12" s="15" t="s">
        <v>44</v>
      </c>
      <c r="D12" s="16">
        <v>8</v>
      </c>
      <c r="E12" s="16">
        <v>8.5</v>
      </c>
      <c r="F12" s="16">
        <v>8.5</v>
      </c>
      <c r="G12" s="16">
        <v>8.5</v>
      </c>
      <c r="H12" s="16">
        <f t="shared" si="0"/>
        <v>204</v>
      </c>
    </row>
    <row r="13" spans="1:8" ht="15">
      <c r="A13" s="17"/>
      <c r="B13" s="17"/>
      <c r="C13" s="15" t="s">
        <v>45</v>
      </c>
      <c r="D13" s="16">
        <v>3</v>
      </c>
      <c r="E13" s="16">
        <v>6.5</v>
      </c>
      <c r="F13" s="16">
        <v>6.2</v>
      </c>
      <c r="G13" s="16">
        <v>6.5</v>
      </c>
      <c r="H13" s="16">
        <f t="shared" si="0"/>
        <v>57.599999999999994</v>
      </c>
    </row>
    <row r="14" spans="1:8" ht="15">
      <c r="A14" s="14">
        <v>4</v>
      </c>
      <c r="B14" s="15" t="s">
        <v>47</v>
      </c>
      <c r="C14" s="17"/>
      <c r="D14" s="16">
        <v>7</v>
      </c>
      <c r="E14" s="16">
        <v>9.5</v>
      </c>
      <c r="F14" s="16">
        <v>9.2</v>
      </c>
      <c r="G14" s="16">
        <v>9.5</v>
      </c>
      <c r="H14" s="16">
        <f t="shared" si="0"/>
        <v>197.4</v>
      </c>
    </row>
    <row r="15" spans="1:8" ht="15">
      <c r="A15" s="14">
        <v>5</v>
      </c>
      <c r="B15" s="15" t="s">
        <v>48</v>
      </c>
      <c r="C15" s="15" t="s">
        <v>49</v>
      </c>
      <c r="D15" s="16">
        <v>7</v>
      </c>
      <c r="E15" s="16">
        <v>9.5</v>
      </c>
      <c r="F15" s="16">
        <v>9.2</v>
      </c>
      <c r="G15" s="16">
        <v>9.5</v>
      </c>
      <c r="H15" s="16">
        <f t="shared" si="0"/>
        <v>197.4</v>
      </c>
    </row>
    <row r="16" spans="1:8" ht="15">
      <c r="A16" s="17"/>
      <c r="B16" s="17"/>
      <c r="C16" s="15" t="s">
        <v>45</v>
      </c>
      <c r="D16" s="16">
        <v>12</v>
      </c>
      <c r="E16" s="16">
        <v>9</v>
      </c>
      <c r="F16" s="16">
        <v>8.8</v>
      </c>
      <c r="G16" s="16">
        <v>9</v>
      </c>
      <c r="H16" s="16">
        <f t="shared" si="0"/>
        <v>321.6</v>
      </c>
    </row>
    <row r="17" spans="1:8" ht="15">
      <c r="A17" s="14">
        <v>6</v>
      </c>
      <c r="B17" s="15" t="s">
        <v>50</v>
      </c>
      <c r="C17" s="15" t="s">
        <v>44</v>
      </c>
      <c r="D17" s="16">
        <v>5</v>
      </c>
      <c r="E17" s="16">
        <v>8.2</v>
      </c>
      <c r="F17" s="16">
        <v>9.2</v>
      </c>
      <c r="G17" s="16">
        <v>8.2</v>
      </c>
      <c r="H17" s="16">
        <f t="shared" si="0"/>
        <v>127.99999999999999</v>
      </c>
    </row>
    <row r="18" spans="1:8" ht="15">
      <c r="A18" s="17"/>
      <c r="B18" s="17"/>
      <c r="C18" s="15" t="s">
        <v>45</v>
      </c>
      <c r="D18" s="16">
        <v>9</v>
      </c>
      <c r="E18" s="16">
        <v>9.5</v>
      </c>
      <c r="F18" s="16">
        <v>9.3</v>
      </c>
      <c r="G18" s="16">
        <v>5.5</v>
      </c>
      <c r="H18" s="16">
        <f t="shared" si="0"/>
        <v>218.70000000000002</v>
      </c>
    </row>
    <row r="19" spans="1:8" ht="15">
      <c r="A19" s="17"/>
      <c r="B19" s="17"/>
      <c r="C19" s="17"/>
      <c r="D19" s="16">
        <v>5</v>
      </c>
      <c r="E19" s="16">
        <v>8.5</v>
      </c>
      <c r="F19" s="16">
        <v>8.5</v>
      </c>
      <c r="G19" s="16">
        <v>9.5</v>
      </c>
      <c r="H19" s="16">
        <f t="shared" si="0"/>
        <v>132.5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51</v>
      </c>
      <c r="H22" s="11">
        <f>SUM(H7:H21)</f>
        <v>2447.6</v>
      </c>
    </row>
    <row r="23" ht="15.75" thickBot="1"/>
    <row r="24" spans="1:16" ht="18">
      <c r="A24" s="7">
        <v>8</v>
      </c>
      <c r="B24" s="10" t="s">
        <v>30</v>
      </c>
      <c r="C24" s="7" t="s">
        <v>31</v>
      </c>
      <c r="E24" s="34" t="s">
        <v>36</v>
      </c>
      <c r="F24" s="35"/>
      <c r="G24" s="36"/>
      <c r="H24" s="18" t="s">
        <v>10</v>
      </c>
      <c r="I24" s="34" t="s">
        <v>36</v>
      </c>
      <c r="J24" s="35"/>
      <c r="K24" s="36"/>
      <c r="L24" s="18" t="s">
        <v>11</v>
      </c>
      <c r="M24" s="34" t="s">
        <v>36</v>
      </c>
      <c r="N24" s="35"/>
      <c r="O24" s="36"/>
      <c r="P24" s="18" t="s">
        <v>12</v>
      </c>
    </row>
    <row r="25" spans="4:16" ht="15">
      <c r="D25" s="12" t="s">
        <v>37</v>
      </c>
      <c r="E25" s="12">
        <v>1</v>
      </c>
      <c r="F25" s="12">
        <v>2</v>
      </c>
      <c r="G25" s="12">
        <v>3</v>
      </c>
      <c r="H25" s="13" t="s">
        <v>38</v>
      </c>
      <c r="I25" s="12">
        <v>1</v>
      </c>
      <c r="J25" s="12">
        <v>2</v>
      </c>
      <c r="K25" s="12">
        <v>3</v>
      </c>
      <c r="L25" s="13" t="s">
        <v>38</v>
      </c>
      <c r="M25" s="12">
        <v>1</v>
      </c>
      <c r="N25" s="12">
        <v>2</v>
      </c>
      <c r="O25" s="12">
        <v>3</v>
      </c>
      <c r="P25" s="13" t="s">
        <v>38</v>
      </c>
    </row>
    <row r="26" spans="1:16" ht="15">
      <c r="A26" s="14">
        <v>1</v>
      </c>
      <c r="B26" s="15" t="s">
        <v>52</v>
      </c>
      <c r="C26" s="17"/>
      <c r="D26" s="16">
        <v>11</v>
      </c>
      <c r="E26" s="16">
        <v>6.5</v>
      </c>
      <c r="F26" s="16">
        <v>6</v>
      </c>
      <c r="G26" s="16">
        <v>6.5</v>
      </c>
      <c r="H26" s="16">
        <f aca="true" t="shared" si="1" ref="H26:H39">(E26+F26+G26)*D26</f>
        <v>209</v>
      </c>
      <c r="I26" s="16">
        <v>6</v>
      </c>
      <c r="J26" s="16">
        <v>6</v>
      </c>
      <c r="K26" s="16">
        <v>6</v>
      </c>
      <c r="L26" s="16">
        <f aca="true" t="shared" si="2" ref="L26:L39">(I26+J26+K26)*D26</f>
        <v>198</v>
      </c>
      <c r="M26" s="16">
        <v>6.5</v>
      </c>
      <c r="N26" s="16">
        <v>6.5</v>
      </c>
      <c r="O26" s="16">
        <v>6.5</v>
      </c>
      <c r="P26" s="16">
        <f aca="true" t="shared" si="3" ref="P26:P39">(M26+N26+O26)*D26</f>
        <v>214.5</v>
      </c>
    </row>
    <row r="27" spans="1:16" ht="15">
      <c r="A27" s="14">
        <v>2</v>
      </c>
      <c r="B27" s="15" t="s">
        <v>53</v>
      </c>
      <c r="C27" s="17"/>
      <c r="D27" s="16">
        <v>7</v>
      </c>
      <c r="E27" s="16">
        <v>5.5</v>
      </c>
      <c r="F27" s="16">
        <v>5.5</v>
      </c>
      <c r="G27" s="16">
        <v>5.5</v>
      </c>
      <c r="H27" s="16">
        <f t="shared" si="1"/>
        <v>115.5</v>
      </c>
      <c r="I27" s="16">
        <v>8</v>
      </c>
      <c r="J27" s="16">
        <v>8.5</v>
      </c>
      <c r="K27" s="16">
        <v>8.5</v>
      </c>
      <c r="L27" s="16">
        <f t="shared" si="2"/>
        <v>175</v>
      </c>
      <c r="M27" s="16">
        <v>7.5</v>
      </c>
      <c r="N27" s="16">
        <v>7.5</v>
      </c>
      <c r="O27" s="16">
        <v>7.5</v>
      </c>
      <c r="P27" s="16">
        <f t="shared" si="3"/>
        <v>157.5</v>
      </c>
    </row>
    <row r="28" spans="1:16" ht="15">
      <c r="A28" s="14">
        <v>3</v>
      </c>
      <c r="B28" s="15" t="s">
        <v>54</v>
      </c>
      <c r="C28" s="17"/>
      <c r="D28" s="16">
        <v>7</v>
      </c>
      <c r="E28" s="16">
        <v>5</v>
      </c>
      <c r="F28" s="16">
        <v>5.5</v>
      </c>
      <c r="G28" s="16">
        <v>6</v>
      </c>
      <c r="H28" s="16">
        <f t="shared" si="1"/>
        <v>115.5</v>
      </c>
      <c r="I28" s="16">
        <v>6</v>
      </c>
      <c r="J28" s="16">
        <v>6</v>
      </c>
      <c r="K28" s="16">
        <v>6</v>
      </c>
      <c r="L28" s="16">
        <f t="shared" si="2"/>
        <v>126</v>
      </c>
      <c r="M28" s="16">
        <v>6</v>
      </c>
      <c r="N28" s="16">
        <v>6</v>
      </c>
      <c r="O28" s="16">
        <v>4.5</v>
      </c>
      <c r="P28" s="16">
        <f t="shared" si="3"/>
        <v>115.5</v>
      </c>
    </row>
    <row r="29" spans="1:16" ht="15">
      <c r="A29" s="14">
        <v>4</v>
      </c>
      <c r="B29" s="15" t="s">
        <v>54</v>
      </c>
      <c r="C29" s="17"/>
      <c r="D29" s="16">
        <v>7</v>
      </c>
      <c r="E29" s="16">
        <v>7</v>
      </c>
      <c r="F29" s="16">
        <v>7</v>
      </c>
      <c r="G29" s="16">
        <v>6.5</v>
      </c>
      <c r="H29" s="16">
        <f t="shared" si="1"/>
        <v>143.5</v>
      </c>
      <c r="I29" s="16">
        <v>7</v>
      </c>
      <c r="J29" s="16">
        <v>7</v>
      </c>
      <c r="K29" s="16">
        <v>7</v>
      </c>
      <c r="L29" s="16">
        <f t="shared" si="2"/>
        <v>147</v>
      </c>
      <c r="M29" s="16">
        <v>4.5</v>
      </c>
      <c r="N29" s="16">
        <v>4.5</v>
      </c>
      <c r="O29" s="16">
        <v>7</v>
      </c>
      <c r="P29" s="16">
        <f t="shared" si="3"/>
        <v>112</v>
      </c>
    </row>
    <row r="30" spans="1:16" ht="15">
      <c r="A30" s="14">
        <v>5</v>
      </c>
      <c r="B30" s="15" t="s">
        <v>54</v>
      </c>
      <c r="C30" s="17"/>
      <c r="D30" s="16">
        <v>7</v>
      </c>
      <c r="E30" s="16">
        <v>6.5</v>
      </c>
      <c r="F30" s="16">
        <v>6</v>
      </c>
      <c r="G30" s="16">
        <v>5.5</v>
      </c>
      <c r="H30" s="16">
        <f t="shared" si="1"/>
        <v>126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8</v>
      </c>
      <c r="N30" s="16">
        <v>8</v>
      </c>
      <c r="O30" s="16">
        <v>7.5</v>
      </c>
      <c r="P30" s="16">
        <f t="shared" si="3"/>
        <v>164.5</v>
      </c>
    </row>
    <row r="31" spans="1:16" ht="15">
      <c r="A31" s="14">
        <v>6</v>
      </c>
      <c r="B31" s="15" t="s">
        <v>54</v>
      </c>
      <c r="C31" s="17"/>
      <c r="D31" s="16">
        <v>7</v>
      </c>
      <c r="E31" s="16">
        <v>7</v>
      </c>
      <c r="F31" s="16">
        <v>7</v>
      </c>
      <c r="G31" s="16">
        <v>7</v>
      </c>
      <c r="H31" s="16">
        <f t="shared" si="1"/>
        <v>147</v>
      </c>
      <c r="I31" s="16">
        <v>6.5</v>
      </c>
      <c r="J31" s="16">
        <v>6.5</v>
      </c>
      <c r="K31" s="16">
        <v>6.5</v>
      </c>
      <c r="L31" s="16">
        <f t="shared" si="2"/>
        <v>136.5</v>
      </c>
      <c r="M31" s="16">
        <v>5.5</v>
      </c>
      <c r="N31" s="16">
        <v>5.5</v>
      </c>
      <c r="O31" s="16">
        <v>5.5</v>
      </c>
      <c r="P31" s="16">
        <f t="shared" si="3"/>
        <v>115.5</v>
      </c>
    </row>
    <row r="32" spans="1:16" ht="15">
      <c r="A32" s="14">
        <v>7</v>
      </c>
      <c r="B32" s="15" t="s">
        <v>55</v>
      </c>
      <c r="C32" s="17"/>
      <c r="D32" s="16">
        <v>7</v>
      </c>
      <c r="E32" s="16">
        <v>5</v>
      </c>
      <c r="F32" s="16">
        <v>5</v>
      </c>
      <c r="G32" s="16">
        <v>5</v>
      </c>
      <c r="H32" s="16">
        <f t="shared" si="1"/>
        <v>105</v>
      </c>
      <c r="I32" s="16">
        <v>7</v>
      </c>
      <c r="J32" s="16">
        <v>7.5</v>
      </c>
      <c r="K32" s="16">
        <v>7</v>
      </c>
      <c r="L32" s="16">
        <f t="shared" si="2"/>
        <v>150.5</v>
      </c>
      <c r="M32" s="16">
        <v>7.5</v>
      </c>
      <c r="N32" s="16">
        <v>7.5</v>
      </c>
      <c r="O32" s="16">
        <v>7</v>
      </c>
      <c r="P32" s="16">
        <f t="shared" si="3"/>
        <v>154</v>
      </c>
    </row>
    <row r="33" spans="1:16" ht="15">
      <c r="A33" s="14">
        <v>8</v>
      </c>
      <c r="B33" s="15" t="s">
        <v>56</v>
      </c>
      <c r="C33" s="15" t="s">
        <v>57</v>
      </c>
      <c r="D33" s="16">
        <v>7</v>
      </c>
      <c r="E33" s="16">
        <v>7.5</v>
      </c>
      <c r="F33" s="16">
        <v>7.5</v>
      </c>
      <c r="G33" s="16">
        <v>6.5</v>
      </c>
      <c r="H33" s="16">
        <f t="shared" si="1"/>
        <v>150.5</v>
      </c>
      <c r="I33" s="16">
        <v>8</v>
      </c>
      <c r="J33" s="16">
        <v>8.5</v>
      </c>
      <c r="K33" s="16">
        <v>8.5</v>
      </c>
      <c r="L33" s="16">
        <f t="shared" si="2"/>
        <v>175</v>
      </c>
      <c r="M33" s="16">
        <v>7.5</v>
      </c>
      <c r="N33" s="16">
        <v>7.5</v>
      </c>
      <c r="O33" s="16">
        <v>7.5</v>
      </c>
      <c r="P33" s="16">
        <f t="shared" si="3"/>
        <v>157.5</v>
      </c>
    </row>
    <row r="34" spans="1:16" ht="15">
      <c r="A34" s="17"/>
      <c r="B34" s="17"/>
      <c r="C34" s="15" t="s">
        <v>58</v>
      </c>
      <c r="D34" s="16">
        <v>7</v>
      </c>
      <c r="E34" s="16">
        <v>7.5</v>
      </c>
      <c r="F34" s="16">
        <v>7.5</v>
      </c>
      <c r="G34" s="16">
        <v>7</v>
      </c>
      <c r="H34" s="16">
        <f t="shared" si="1"/>
        <v>154</v>
      </c>
      <c r="I34" s="16">
        <v>6</v>
      </c>
      <c r="J34" s="16">
        <v>6</v>
      </c>
      <c r="K34" s="16">
        <v>6</v>
      </c>
      <c r="L34" s="16">
        <f t="shared" si="2"/>
        <v>126</v>
      </c>
      <c r="M34" s="16">
        <v>7</v>
      </c>
      <c r="N34" s="16">
        <v>7</v>
      </c>
      <c r="O34" s="16">
        <v>7</v>
      </c>
      <c r="P34" s="16">
        <f t="shared" si="3"/>
        <v>147</v>
      </c>
    </row>
    <row r="35" spans="1:16" ht="15">
      <c r="A35" s="17"/>
      <c r="B35" s="17"/>
      <c r="C35" s="14" t="s">
        <v>59</v>
      </c>
      <c r="D35" s="16">
        <v>11</v>
      </c>
      <c r="E35" s="16">
        <v>9</v>
      </c>
      <c r="F35" s="16">
        <v>8.5</v>
      </c>
      <c r="G35" s="16">
        <v>8.5</v>
      </c>
      <c r="H35" s="16">
        <f t="shared" si="1"/>
        <v>286</v>
      </c>
      <c r="I35" s="16">
        <v>8</v>
      </c>
      <c r="J35" s="16">
        <v>8.5</v>
      </c>
      <c r="K35" s="16">
        <v>8.5</v>
      </c>
      <c r="L35" s="16">
        <f t="shared" si="2"/>
        <v>275</v>
      </c>
      <c r="M35" s="16">
        <v>6.5</v>
      </c>
      <c r="N35" s="16">
        <v>6.5</v>
      </c>
      <c r="O35" s="16">
        <v>6.5</v>
      </c>
      <c r="P35" s="16">
        <f t="shared" si="3"/>
        <v>214.5</v>
      </c>
    </row>
    <row r="36" spans="1:16" ht="15">
      <c r="A36" s="17"/>
      <c r="B36" s="17"/>
      <c r="C36" s="17"/>
      <c r="D36" s="16">
        <v>4</v>
      </c>
      <c r="E36" s="16">
        <v>6</v>
      </c>
      <c r="F36" s="16">
        <v>6</v>
      </c>
      <c r="G36" s="16">
        <v>6.5</v>
      </c>
      <c r="H36" s="16">
        <f t="shared" si="1"/>
        <v>74</v>
      </c>
      <c r="I36" s="16">
        <v>6</v>
      </c>
      <c r="J36" s="16">
        <v>6</v>
      </c>
      <c r="K36" s="16">
        <v>6</v>
      </c>
      <c r="L36" s="16">
        <f t="shared" si="2"/>
        <v>72</v>
      </c>
      <c r="M36" s="16">
        <v>6</v>
      </c>
      <c r="N36" s="16">
        <v>6</v>
      </c>
      <c r="O36" s="16">
        <v>6</v>
      </c>
      <c r="P36" s="16">
        <f t="shared" si="3"/>
        <v>72</v>
      </c>
    </row>
    <row r="37" spans="1:16" ht="15">
      <c r="A37" s="17"/>
      <c r="B37" s="17"/>
      <c r="C37" s="17"/>
      <c r="D37" s="16">
        <v>9</v>
      </c>
      <c r="E37" s="16">
        <v>7</v>
      </c>
      <c r="F37" s="16">
        <v>7</v>
      </c>
      <c r="G37" s="16">
        <v>7</v>
      </c>
      <c r="H37" s="16">
        <f t="shared" si="1"/>
        <v>189</v>
      </c>
      <c r="I37" s="16">
        <v>7</v>
      </c>
      <c r="J37" s="16">
        <v>7</v>
      </c>
      <c r="K37" s="16">
        <v>7</v>
      </c>
      <c r="L37" s="16">
        <f t="shared" si="2"/>
        <v>189</v>
      </c>
      <c r="M37" s="16">
        <v>7</v>
      </c>
      <c r="N37" s="16">
        <v>7</v>
      </c>
      <c r="O37" s="16">
        <v>7</v>
      </c>
      <c r="P37" s="16">
        <f t="shared" si="3"/>
        <v>189</v>
      </c>
    </row>
    <row r="38" spans="1:16" ht="15">
      <c r="A38" s="17"/>
      <c r="B38" s="17"/>
      <c r="C38" s="17"/>
      <c r="D38" s="16">
        <v>9</v>
      </c>
      <c r="E38" s="16">
        <v>7.5</v>
      </c>
      <c r="F38" s="16">
        <v>7.5</v>
      </c>
      <c r="G38" s="16">
        <v>7.5</v>
      </c>
      <c r="H38" s="16">
        <f t="shared" si="1"/>
        <v>202.5</v>
      </c>
      <c r="I38" s="16">
        <v>7.5</v>
      </c>
      <c r="J38" s="16">
        <v>7.5</v>
      </c>
      <c r="K38" s="16">
        <v>7.5</v>
      </c>
      <c r="L38" s="16">
        <f t="shared" si="2"/>
        <v>202.5</v>
      </c>
      <c r="M38" s="16">
        <v>7.5</v>
      </c>
      <c r="N38" s="16">
        <v>7.5</v>
      </c>
      <c r="O38" s="16">
        <v>7.5</v>
      </c>
      <c r="P38" s="16">
        <f t="shared" si="3"/>
        <v>202.5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51</v>
      </c>
      <c r="H40" s="11">
        <f>SUM(H26:H39)</f>
        <v>2017.5</v>
      </c>
      <c r="L40" s="11">
        <f>SUM(L26:L39)</f>
        <v>1972.5</v>
      </c>
      <c r="P40" s="11">
        <f>SUM(P26:P39)</f>
        <v>2016</v>
      </c>
    </row>
  </sheetData>
  <sheetProtection/>
  <mergeCells count="14"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</dc:creator>
  <cp:keywords/>
  <dc:description/>
  <cp:lastModifiedBy>crc</cp:lastModifiedBy>
  <cp:lastPrinted>2018-05-20T13:39:34Z</cp:lastPrinted>
  <dcterms:created xsi:type="dcterms:W3CDTF">2018-05-19T07:58:44Z</dcterms:created>
  <dcterms:modified xsi:type="dcterms:W3CDTF">2018-05-20T15:25:38Z</dcterms:modified>
  <cp:category/>
  <cp:version/>
  <cp:contentType/>
  <cp:contentStatus/>
</cp:coreProperties>
</file>