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90" windowWidth="14460" windowHeight="7485" activeTab="1"/>
  </bookViews>
  <sheets>
    <sheet name="ListaStartowa" sheetId="1" r:id="rId1"/>
    <sheet name="Zestawienie" sheetId="2" r:id="rId2"/>
    <sheet name="BOROWSKI Artur" sheetId="3" r:id="rId3"/>
    <sheet name="BURY Piotr" sheetId="4" r:id="rId4"/>
    <sheet name="BUSZ Jan" sheetId="5" r:id="rId5"/>
    <sheet name="DĄBROWSKI Marek" sheetId="6" r:id="rId6"/>
    <sheet name="ŁUCZAK Henryk" sheetId="7" r:id="rId7"/>
    <sheet name="MAKAĆ Paweł" sheetId="8" r:id="rId8"/>
    <sheet name="MALARSKI Janusz" sheetId="9" r:id="rId9"/>
    <sheet name="TARASIUK Jan" sheetId="10" r:id="rId10"/>
    <sheet name="TRELA Sławomir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<sst xmlns="http://schemas.openxmlformats.org/spreadsheetml/2006/main" count="622" uniqueCount="75">
  <si>
    <t>MICHAŁKÓW</t>
  </si>
  <si>
    <t>2018-05-18-20</t>
  </si>
  <si>
    <t>Miedzynarodowe zawody modeli latajacych FAI - Memoriał Heryka Jerzyka - Puchar Polski i ESC</t>
  </si>
  <si>
    <t>F4H Wyniki indywidualne</t>
  </si>
  <si>
    <t>Miejsce</t>
  </si>
  <si>
    <t>Nr startowy</t>
  </si>
  <si>
    <t>Nazwisko Imię</t>
  </si>
  <si>
    <t>Aeroklub</t>
  </si>
  <si>
    <t>Model</t>
  </si>
  <si>
    <t>Ocena st.</t>
  </si>
  <si>
    <t>Lot 1.</t>
  </si>
  <si>
    <t>Lot 2.</t>
  </si>
  <si>
    <t>Lot 3.</t>
  </si>
  <si>
    <t>SUMA:</t>
  </si>
  <si>
    <t>F4H</t>
  </si>
  <si>
    <t>Lista startowa</t>
  </si>
  <si>
    <t>BOROWSKI Artur</t>
  </si>
  <si>
    <t>Warszawski\</t>
  </si>
  <si>
    <t>Cirrus SR 22 T</t>
  </si>
  <si>
    <t>BURY Piotr</t>
  </si>
  <si>
    <t>OSTROWSKI</t>
  </si>
  <si>
    <t>CAP 231 EX</t>
  </si>
  <si>
    <t>BUSZ Jan</t>
  </si>
  <si>
    <t>Leszno</t>
  </si>
  <si>
    <t>VOX PLANE Vp-1</t>
  </si>
  <si>
    <t>DĄBROWSKI Marek</t>
  </si>
  <si>
    <t>PL</t>
  </si>
  <si>
    <t>Gilles 202</t>
  </si>
  <si>
    <t>ŁUCZAK Henryk</t>
  </si>
  <si>
    <t>CZĘSTOCHOWSKI</t>
  </si>
  <si>
    <t>RWD 5</t>
  </si>
  <si>
    <t>MAKAĆ Paweł</t>
  </si>
  <si>
    <t>WARSZAWSKI</t>
  </si>
  <si>
    <t>SU 26 MX</t>
  </si>
  <si>
    <t>MALARSKI Janusz</t>
  </si>
  <si>
    <t>SMO Feniks</t>
  </si>
  <si>
    <t>LAVOCKIN</t>
  </si>
  <si>
    <t>TARASIUK Jan</t>
  </si>
  <si>
    <t>GDAŃSKI</t>
  </si>
  <si>
    <t>SPACEWALKER REVOLUTION</t>
  </si>
  <si>
    <t>TRELA Sławomir</t>
  </si>
  <si>
    <t>Pipier Cup L4</t>
  </si>
  <si>
    <t>Nr Startowy</t>
  </si>
  <si>
    <t>Aeroklub (Miejscowość)</t>
  </si>
  <si>
    <t>Ocena statyczna</t>
  </si>
  <si>
    <t>Sędzia</t>
  </si>
  <si>
    <t>Wsp. K</t>
  </si>
  <si>
    <t>Ocena łączna</t>
  </si>
  <si>
    <t xml:space="preserve"> Dokładność odwzorowania</t>
  </si>
  <si>
    <t xml:space="preserve"> Widok z boku</t>
  </si>
  <si>
    <t xml:space="preserve"> Wid. z przodu/tyłu</t>
  </si>
  <si>
    <t xml:space="preserve"> Widok z góry/dołu</t>
  </si>
  <si>
    <t xml:space="preserve"> Kolorystyka</t>
  </si>
  <si>
    <t xml:space="preserve"> Dokładność</t>
  </si>
  <si>
    <t xml:space="preserve"> Złożoność</t>
  </si>
  <si>
    <t xml:space="preserve"> Oznakowanie</t>
  </si>
  <si>
    <t xml:space="preserve"> Struktura powierzchni i realizm</t>
  </si>
  <si>
    <t xml:space="preserve"> Doskonałość wykonania</t>
  </si>
  <si>
    <t xml:space="preserve"> Jakość</t>
  </si>
  <si>
    <t xml:space="preserve"> Szczegóły</t>
  </si>
  <si>
    <t xml:space="preserve"> Suma</t>
  </si>
  <si>
    <t xml:space="preserve"> Start</t>
  </si>
  <si>
    <t xml:space="preserve"> 5 okrążeń stabilnego lotu poziomego</t>
  </si>
  <si>
    <t xml:space="preserve"> Pokaz dowolny</t>
  </si>
  <si>
    <t xml:space="preserve"> Lądowanie</t>
  </si>
  <si>
    <t xml:space="preserve"> Realizm lotu</t>
  </si>
  <si>
    <t xml:space="preserve"> a/ Odgłos silnika</t>
  </si>
  <si>
    <t xml:space="preserve"> b/ Prędkość lotu</t>
  </si>
  <si>
    <t xml:space="preserve"> c/ Stabilność i sterowność</t>
  </si>
  <si>
    <t>Zestawienie</t>
  </si>
  <si>
    <t>Ocena_norm</t>
  </si>
  <si>
    <t>Lo1 N</t>
  </si>
  <si>
    <t>Lot 2 N</t>
  </si>
  <si>
    <t>Lot 3 N</t>
  </si>
  <si>
    <t>SUMA 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</si>
</sst>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164" fontId="46" fillId="0" borderId="0" xfId="0" applyNumberFormat="1" applyFont="1" applyAlignment="1">
      <alignment horizontal="right"/>
    </xf>
    <xf numFmtId="0" fontId="47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right"/>
    </xf>
    <xf numFmtId="0" fontId="51" fillId="0" borderId="11" xfId="0" applyFont="1" applyBorder="1" applyAlignment="1">
      <alignment horizontal="left"/>
    </xf>
    <xf numFmtId="164" fontId="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48" fillId="0" borderId="0" xfId="0" applyFont="1" applyAlignment="1">
      <alignment horizontal="right"/>
    </xf>
    <xf numFmtId="0" fontId="47" fillId="0" borderId="12" xfId="0" applyFont="1" applyBorder="1" applyAlignment="1">
      <alignment horizontal="center"/>
    </xf>
    <xf numFmtId="164" fontId="46" fillId="0" borderId="13" xfId="0" applyNumberFormat="1" applyFont="1" applyBorder="1" applyAlignment="1">
      <alignment horizontal="right"/>
    </xf>
    <xf numFmtId="0" fontId="45" fillId="33" borderId="14" xfId="0" applyFont="1" applyFill="1" applyBorder="1" applyAlignment="1">
      <alignment horizontal="left"/>
    </xf>
    <xf numFmtId="0" fontId="46" fillId="33" borderId="14" xfId="0" applyFont="1" applyFill="1" applyBorder="1" applyAlignment="1">
      <alignment horizontal="left"/>
    </xf>
    <xf numFmtId="0" fontId="46" fillId="33" borderId="14" xfId="0" applyFont="1" applyFill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left"/>
    </xf>
    <xf numFmtId="0" fontId="52" fillId="0" borderId="11" xfId="0" applyFont="1" applyBorder="1" applyAlignment="1">
      <alignment horizontal="left"/>
    </xf>
    <xf numFmtId="164" fontId="52" fillId="0" borderId="11" xfId="0" applyNumberFormat="1" applyFont="1" applyBorder="1" applyAlignment="1">
      <alignment horizontal="right"/>
    </xf>
    <xf numFmtId="2" fontId="45" fillId="0" borderId="11" xfId="0" applyNumberFormat="1" applyFont="1" applyBorder="1" applyAlignment="1">
      <alignment horizontal="right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left"/>
    </xf>
    <xf numFmtId="0" fontId="52" fillId="0" borderId="10" xfId="0" applyFont="1" applyBorder="1" applyAlignment="1">
      <alignment horizontal="left"/>
    </xf>
    <xf numFmtId="164" fontId="52" fillId="0" borderId="10" xfId="0" applyNumberFormat="1" applyFont="1" applyBorder="1" applyAlignment="1">
      <alignment horizontal="right"/>
    </xf>
    <xf numFmtId="2" fontId="45" fillId="0" borderId="10" xfId="0" applyNumberFormat="1" applyFont="1" applyBorder="1" applyAlignment="1">
      <alignment horizontal="right"/>
    </xf>
    <xf numFmtId="164" fontId="0" fillId="0" borderId="15" xfId="0" applyNumberFormat="1" applyFont="1" applyFill="1" applyBorder="1" applyAlignment="1">
      <alignment/>
    </xf>
    <xf numFmtId="2" fontId="45" fillId="0" borderId="16" xfId="0" applyNumberFormat="1" applyFont="1" applyBorder="1" applyAlignment="1">
      <alignment horizontal="right"/>
    </xf>
    <xf numFmtId="0" fontId="46" fillId="33" borderId="17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164" fontId="46" fillId="0" borderId="13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2" fontId="48" fillId="0" borderId="13" xfId="0" applyNumberFormat="1" applyFont="1" applyBorder="1" applyAlignment="1">
      <alignment horizontal="right"/>
    </xf>
    <xf numFmtId="0" fontId="0" fillId="0" borderId="18" xfId="0" applyBorder="1" applyAlignment="1">
      <alignment/>
    </xf>
    <xf numFmtId="0" fontId="45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45" fillId="0" borderId="2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46" fillId="0" borderId="22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47" fillId="0" borderId="26" xfId="0" applyFont="1" applyBorder="1" applyAlignment="1">
      <alignment horizontal="center"/>
    </xf>
    <xf numFmtId="0" fontId="0" fillId="0" borderId="12" xfId="0" applyBorder="1" applyAlignment="1">
      <alignment/>
    </xf>
    <xf numFmtId="0" fontId="47" fillId="0" borderId="12" xfId="0" applyFont="1" applyBorder="1" applyAlignment="1">
      <alignment horizontal="center"/>
    </xf>
    <xf numFmtId="0" fontId="0" fillId="0" borderId="27" xfId="0" applyBorder="1" applyAlignment="1">
      <alignment/>
    </xf>
    <xf numFmtId="164" fontId="46" fillId="0" borderId="28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</xdr:col>
      <xdr:colOff>352425</xdr:colOff>
      <xdr:row>4</xdr:row>
      <xdr:rowOff>85725</xdr:rowOff>
    </xdr:to>
    <xdr:pic>
      <xdr:nvPicPr>
        <xdr:cNvPr id="1" name="Obraz 1" descr="1986_ZnaczekModelarzyOstrowskic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866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7</xdr:row>
      <xdr:rowOff>0</xdr:rowOff>
    </xdr:from>
    <xdr:to>
      <xdr:col>15</xdr:col>
      <xdr:colOff>0</xdr:colOff>
      <xdr:row>18</xdr:row>
      <xdr:rowOff>57150</xdr:rowOff>
    </xdr:to>
    <xdr:pic>
      <xdr:nvPicPr>
        <xdr:cNvPr id="1" name="Obraz 1" descr="1986_ZnaczekModelarzyOstrowskic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1466850"/>
          <a:ext cx="194310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7</xdr:row>
      <xdr:rowOff>0</xdr:rowOff>
    </xdr:from>
    <xdr:to>
      <xdr:col>15</xdr:col>
      <xdr:colOff>0</xdr:colOff>
      <xdr:row>18</xdr:row>
      <xdr:rowOff>57150</xdr:rowOff>
    </xdr:to>
    <xdr:pic>
      <xdr:nvPicPr>
        <xdr:cNvPr id="1" name="Obraz 1" descr="1986_ZnaczekModelarzyOstrowskic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1466850"/>
          <a:ext cx="194310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7</xdr:row>
      <xdr:rowOff>0</xdr:rowOff>
    </xdr:from>
    <xdr:to>
      <xdr:col>15</xdr:col>
      <xdr:colOff>0</xdr:colOff>
      <xdr:row>18</xdr:row>
      <xdr:rowOff>57150</xdr:rowOff>
    </xdr:to>
    <xdr:pic>
      <xdr:nvPicPr>
        <xdr:cNvPr id="1" name="Obraz 1" descr="1986_ZnaczekModelarzyOstrowskic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1466850"/>
          <a:ext cx="194310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7</xdr:row>
      <xdr:rowOff>0</xdr:rowOff>
    </xdr:from>
    <xdr:to>
      <xdr:col>15</xdr:col>
      <xdr:colOff>0</xdr:colOff>
      <xdr:row>18</xdr:row>
      <xdr:rowOff>57150</xdr:rowOff>
    </xdr:to>
    <xdr:pic>
      <xdr:nvPicPr>
        <xdr:cNvPr id="1" name="Obraz 1" descr="1986_ZnaczekModelarzyOstrowskic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1466850"/>
          <a:ext cx="194310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7</xdr:row>
      <xdr:rowOff>0</xdr:rowOff>
    </xdr:from>
    <xdr:to>
      <xdr:col>15</xdr:col>
      <xdr:colOff>0</xdr:colOff>
      <xdr:row>18</xdr:row>
      <xdr:rowOff>57150</xdr:rowOff>
    </xdr:to>
    <xdr:pic>
      <xdr:nvPicPr>
        <xdr:cNvPr id="1" name="Obraz 1" descr="1986_ZnaczekModelarzyOstrowskic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1466850"/>
          <a:ext cx="194310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7</xdr:row>
      <xdr:rowOff>0</xdr:rowOff>
    </xdr:from>
    <xdr:to>
      <xdr:col>15</xdr:col>
      <xdr:colOff>0</xdr:colOff>
      <xdr:row>18</xdr:row>
      <xdr:rowOff>57150</xdr:rowOff>
    </xdr:to>
    <xdr:pic>
      <xdr:nvPicPr>
        <xdr:cNvPr id="1" name="Obraz 1" descr="1986_ZnaczekModelarzyOstrowskic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1466850"/>
          <a:ext cx="194310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7</xdr:row>
      <xdr:rowOff>0</xdr:rowOff>
    </xdr:from>
    <xdr:to>
      <xdr:col>15</xdr:col>
      <xdr:colOff>0</xdr:colOff>
      <xdr:row>18</xdr:row>
      <xdr:rowOff>57150</xdr:rowOff>
    </xdr:to>
    <xdr:pic>
      <xdr:nvPicPr>
        <xdr:cNvPr id="1" name="Obraz 1" descr="1986_ZnaczekModelarzyOstrowskic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1466850"/>
          <a:ext cx="194310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7</xdr:row>
      <xdr:rowOff>0</xdr:rowOff>
    </xdr:from>
    <xdr:to>
      <xdr:col>15</xdr:col>
      <xdr:colOff>0</xdr:colOff>
      <xdr:row>18</xdr:row>
      <xdr:rowOff>57150</xdr:rowOff>
    </xdr:to>
    <xdr:pic>
      <xdr:nvPicPr>
        <xdr:cNvPr id="1" name="Obraz 1" descr="1986_ZnaczekModelarzyOstrowskic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1466850"/>
          <a:ext cx="194310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7</xdr:row>
      <xdr:rowOff>0</xdr:rowOff>
    </xdr:from>
    <xdr:to>
      <xdr:col>15</xdr:col>
      <xdr:colOff>0</xdr:colOff>
      <xdr:row>18</xdr:row>
      <xdr:rowOff>57150</xdr:rowOff>
    </xdr:to>
    <xdr:pic>
      <xdr:nvPicPr>
        <xdr:cNvPr id="1" name="Obraz 1" descr="1986_ZnaczekModelarzyOstrowskic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1466850"/>
          <a:ext cx="194310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Pulpit\Zawod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soby"/>
      <sheetName val="Nowe zawody"/>
      <sheetName val="Współczynniki K"/>
      <sheetName val="Lista spraw"/>
    </sheetNames>
    <definedNames>
      <definedName name="CrtArkOsob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7109375" style="0" customWidth="1"/>
    <col min="2" max="2" width="28.7109375" style="0" customWidth="1"/>
    <col min="3" max="4" width="20.7109375" style="0" customWidth="1"/>
  </cols>
  <sheetData>
    <row r="1" ht="15">
      <c r="B1" s="4" t="s">
        <v>2</v>
      </c>
    </row>
    <row r="2" spans="1:3" ht="20.25">
      <c r="A2" s="6" t="s">
        <v>14</v>
      </c>
      <c r="B2" s="5" t="s">
        <v>0</v>
      </c>
      <c r="C2" s="1" t="s">
        <v>1</v>
      </c>
    </row>
    <row r="3" ht="20.25">
      <c r="A3" s="1" t="s">
        <v>15</v>
      </c>
    </row>
    <row r="4" spans="1:4" ht="15.75">
      <c r="A4" s="2" t="s">
        <v>5</v>
      </c>
      <c r="B4" s="3" t="s">
        <v>6</v>
      </c>
      <c r="C4" s="3" t="s">
        <v>7</v>
      </c>
      <c r="D4" s="3" t="s">
        <v>8</v>
      </c>
    </row>
    <row r="5" spans="1:4" ht="15">
      <c r="A5">
        <v>19</v>
      </c>
      <c r="B5" t="s">
        <v>16</v>
      </c>
      <c r="C5" t="s">
        <v>17</v>
      </c>
      <c r="D5" t="s">
        <v>18</v>
      </c>
    </row>
    <row r="6" spans="1:4" ht="15">
      <c r="A6">
        <v>18</v>
      </c>
      <c r="B6" t="s">
        <v>19</v>
      </c>
      <c r="C6" t="s">
        <v>20</v>
      </c>
      <c r="D6" t="s">
        <v>21</v>
      </c>
    </row>
    <row r="7" spans="1:4" ht="15">
      <c r="A7">
        <v>13</v>
      </c>
      <c r="B7" t="s">
        <v>22</v>
      </c>
      <c r="C7" t="s">
        <v>23</v>
      </c>
      <c r="D7" t="s">
        <v>24</v>
      </c>
    </row>
    <row r="8" spans="1:4" ht="15">
      <c r="A8">
        <v>11</v>
      </c>
      <c r="B8" t="s">
        <v>25</v>
      </c>
      <c r="C8" t="s">
        <v>26</v>
      </c>
      <c r="D8" t="s">
        <v>27</v>
      </c>
    </row>
    <row r="9" spans="1:4" ht="15">
      <c r="A9">
        <v>20</v>
      </c>
      <c r="B9" t="s">
        <v>28</v>
      </c>
      <c r="C9" t="s">
        <v>29</v>
      </c>
      <c r="D9" t="s">
        <v>30</v>
      </c>
    </row>
    <row r="10" spans="1:4" ht="15">
      <c r="A10">
        <v>4</v>
      </c>
      <c r="B10" t="s">
        <v>31</v>
      </c>
      <c r="C10" t="s">
        <v>32</v>
      </c>
      <c r="D10" t="s">
        <v>33</v>
      </c>
    </row>
    <row r="11" spans="1:4" ht="15">
      <c r="A11">
        <v>7</v>
      </c>
      <c r="B11" t="s">
        <v>34</v>
      </c>
      <c r="C11" t="s">
        <v>35</v>
      </c>
      <c r="D11" t="s">
        <v>36</v>
      </c>
    </row>
    <row r="12" spans="1:4" ht="15">
      <c r="A12">
        <v>14</v>
      </c>
      <c r="B12" t="s">
        <v>37</v>
      </c>
      <c r="C12" t="s">
        <v>38</v>
      </c>
      <c r="D12" t="s">
        <v>39</v>
      </c>
    </row>
    <row r="13" spans="1:4" ht="15">
      <c r="A13">
        <v>5</v>
      </c>
      <c r="B13" t="s">
        <v>40</v>
      </c>
      <c r="C13" t="s">
        <v>32</v>
      </c>
      <c r="D13" t="s">
        <v>41</v>
      </c>
    </row>
  </sheetData>
  <sheetProtection/>
  <printOptions/>
  <pageMargins left="0.393700787401575" right="0" top="0.196850393700787" bottom="0" header="0" footer="0"/>
  <pageSetup horizontalDpi="600" verticalDpi="600" orientation="landscape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6">
      <selection activeCell="P38" sqref="P38"/>
    </sheetView>
  </sheetViews>
  <sheetFormatPr defaultColWidth="9.140625" defaultRowHeight="15"/>
  <cols>
    <col min="1" max="1" width="5.7109375" style="0" customWidth="1"/>
    <col min="2" max="2" width="27.7109375" style="0" customWidth="1"/>
    <col min="3" max="3" width="17.7109375" style="0" customWidth="1"/>
    <col min="4" max="4" width="6.28125" style="0" customWidth="1"/>
    <col min="5" max="7" width="4.7109375" style="0" customWidth="1"/>
    <col min="8" max="8" width="10.28125" style="0" customWidth="1"/>
    <col min="9" max="11" width="4.7109375" style="0" customWidth="1"/>
    <col min="12" max="12" width="10.28125" style="0" customWidth="1"/>
    <col min="13" max="15" width="4.7109375" style="0" customWidth="1"/>
    <col min="16" max="16" width="10.28125" style="0" customWidth="1"/>
  </cols>
  <sheetData>
    <row r="1" spans="2:16" ht="15">
      <c r="B1" s="4" t="s">
        <v>2</v>
      </c>
      <c r="E1" s="47" t="s">
        <v>69</v>
      </c>
      <c r="F1" s="43"/>
      <c r="G1" s="43"/>
      <c r="H1" s="50" t="s">
        <v>44</v>
      </c>
      <c r="I1" s="51"/>
      <c r="J1" s="52" t="s">
        <v>10</v>
      </c>
      <c r="K1" s="51"/>
      <c r="L1" s="19" t="s">
        <v>11</v>
      </c>
      <c r="M1" s="52" t="s">
        <v>12</v>
      </c>
      <c r="N1" s="51"/>
      <c r="O1" s="52" t="s">
        <v>13</v>
      </c>
      <c r="P1" s="53"/>
    </row>
    <row r="2" spans="1:16" ht="21" thickBot="1">
      <c r="A2" s="7" t="s">
        <v>14</v>
      </c>
      <c r="B2" s="5" t="s">
        <v>0</v>
      </c>
      <c r="C2" s="1" t="s">
        <v>1</v>
      </c>
      <c r="E2" s="48"/>
      <c r="F2" s="49"/>
      <c r="G2" s="49"/>
      <c r="H2" s="54">
        <f>H22</f>
        <v>2580.5</v>
      </c>
      <c r="I2" s="39"/>
      <c r="J2" s="38">
        <f>H40</f>
        <v>1912.5</v>
      </c>
      <c r="K2" s="39"/>
      <c r="L2" s="20">
        <f>L40</f>
        <v>2066</v>
      </c>
      <c r="M2" s="38">
        <f>P40</f>
        <v>1998.5</v>
      </c>
      <c r="N2" s="39"/>
      <c r="O2" s="40">
        <f>H2+(SUM(J2:M2)-MIN(J2:M2))/2</f>
        <v>4612.75</v>
      </c>
      <c r="P2" s="41"/>
    </row>
    <row r="3" ht="15.75" thickBot="1"/>
    <row r="4" spans="1:8" ht="15.75" thickBot="1">
      <c r="A4" s="8" t="s">
        <v>42</v>
      </c>
      <c r="C4" s="9" t="s">
        <v>43</v>
      </c>
      <c r="D4" s="42" t="s">
        <v>44</v>
      </c>
      <c r="E4" s="43"/>
      <c r="F4" s="43"/>
      <c r="G4" s="43"/>
      <c r="H4" s="44"/>
    </row>
    <row r="5" spans="1:7" ht="18">
      <c r="A5" s="7">
        <v>14</v>
      </c>
      <c r="B5" s="10" t="s">
        <v>37</v>
      </c>
      <c r="C5" s="7" t="s">
        <v>38</v>
      </c>
      <c r="E5" s="45" t="s">
        <v>45</v>
      </c>
      <c r="F5" s="43"/>
      <c r="G5" s="46"/>
    </row>
    <row r="6" spans="4:8" ht="15">
      <c r="D6" s="12" t="s">
        <v>46</v>
      </c>
      <c r="E6" s="12">
        <v>1</v>
      </c>
      <c r="F6" s="12">
        <v>2</v>
      </c>
      <c r="G6" s="12">
        <v>3</v>
      </c>
      <c r="H6" s="13" t="s">
        <v>47</v>
      </c>
    </row>
    <row r="7" spans="1:8" ht="15">
      <c r="A7" s="14">
        <v>1</v>
      </c>
      <c r="B7" s="15" t="s">
        <v>48</v>
      </c>
      <c r="C7" s="15" t="s">
        <v>49</v>
      </c>
      <c r="D7" s="16">
        <v>13</v>
      </c>
      <c r="E7" s="16">
        <v>9</v>
      </c>
      <c r="F7" s="16">
        <v>9</v>
      </c>
      <c r="G7" s="16">
        <v>9</v>
      </c>
      <c r="H7" s="16">
        <f aca="true" t="shared" si="0" ref="H7:H21">(E7+F7+G7)*D7</f>
        <v>351</v>
      </c>
    </row>
    <row r="8" spans="1:8" ht="15">
      <c r="A8" s="17"/>
      <c r="B8" s="17"/>
      <c r="C8" s="15" t="s">
        <v>50</v>
      </c>
      <c r="D8" s="16">
        <v>13</v>
      </c>
      <c r="E8" s="16">
        <v>9</v>
      </c>
      <c r="F8" s="16">
        <v>9</v>
      </c>
      <c r="G8" s="16">
        <v>8.5</v>
      </c>
      <c r="H8" s="16">
        <f t="shared" si="0"/>
        <v>344.5</v>
      </c>
    </row>
    <row r="9" spans="1:8" ht="15">
      <c r="A9" s="17"/>
      <c r="B9" s="17"/>
      <c r="C9" s="15" t="s">
        <v>51</v>
      </c>
      <c r="D9" s="16">
        <v>13</v>
      </c>
      <c r="E9" s="16">
        <v>8.5</v>
      </c>
      <c r="F9" s="16">
        <v>8.5</v>
      </c>
      <c r="G9" s="16">
        <v>8.5</v>
      </c>
      <c r="H9" s="16">
        <f t="shared" si="0"/>
        <v>331.5</v>
      </c>
    </row>
    <row r="10" spans="1:8" ht="15">
      <c r="A10" s="14">
        <v>2</v>
      </c>
      <c r="B10" s="15" t="s">
        <v>52</v>
      </c>
      <c r="C10" s="15" t="s">
        <v>53</v>
      </c>
      <c r="D10" s="16">
        <v>20</v>
      </c>
      <c r="E10" s="16">
        <v>9</v>
      </c>
      <c r="F10" s="16">
        <v>9</v>
      </c>
      <c r="G10" s="16">
        <v>9</v>
      </c>
      <c r="H10" s="16">
        <f t="shared" si="0"/>
        <v>540</v>
      </c>
    </row>
    <row r="11" spans="1:8" ht="15">
      <c r="A11" s="17"/>
      <c r="B11" s="17"/>
      <c r="C11" s="15" t="s">
        <v>54</v>
      </c>
      <c r="D11" s="16">
        <v>7</v>
      </c>
      <c r="E11" s="16">
        <v>9.5</v>
      </c>
      <c r="F11" s="16">
        <v>9.5</v>
      </c>
      <c r="G11" s="16">
        <v>9.5</v>
      </c>
      <c r="H11" s="16">
        <f t="shared" si="0"/>
        <v>199.5</v>
      </c>
    </row>
    <row r="12" spans="1:8" ht="15">
      <c r="A12" s="14">
        <v>3</v>
      </c>
      <c r="B12" s="15" t="s">
        <v>55</v>
      </c>
      <c r="C12" s="15" t="s">
        <v>53</v>
      </c>
      <c r="D12" s="16">
        <v>3</v>
      </c>
      <c r="E12" s="16">
        <v>5.5</v>
      </c>
      <c r="F12" s="16">
        <v>5.5</v>
      </c>
      <c r="G12" s="16">
        <v>5.5</v>
      </c>
      <c r="H12" s="16">
        <f t="shared" si="0"/>
        <v>49.5</v>
      </c>
    </row>
    <row r="13" spans="1:8" ht="15">
      <c r="A13" s="17"/>
      <c r="B13" s="17"/>
      <c r="C13" s="15" t="s">
        <v>54</v>
      </c>
      <c r="D13" s="16">
        <v>10</v>
      </c>
      <c r="E13" s="16">
        <v>8</v>
      </c>
      <c r="F13" s="16">
        <v>8</v>
      </c>
      <c r="G13" s="16">
        <v>8.5</v>
      </c>
      <c r="H13" s="16">
        <f t="shared" si="0"/>
        <v>245</v>
      </c>
    </row>
    <row r="14" spans="1:8" ht="15">
      <c r="A14" s="14">
        <v>4</v>
      </c>
      <c r="B14" s="15" t="s">
        <v>56</v>
      </c>
      <c r="C14" s="17"/>
      <c r="D14" s="16">
        <v>5</v>
      </c>
      <c r="E14" s="16">
        <v>6</v>
      </c>
      <c r="F14" s="16">
        <v>6</v>
      </c>
      <c r="G14" s="16">
        <v>5.5</v>
      </c>
      <c r="H14" s="16">
        <f t="shared" si="0"/>
        <v>87.5</v>
      </c>
    </row>
    <row r="15" spans="1:8" ht="15">
      <c r="A15" s="14">
        <v>5</v>
      </c>
      <c r="B15" s="15" t="s">
        <v>57</v>
      </c>
      <c r="C15" s="15" t="s">
        <v>58</v>
      </c>
      <c r="D15" s="16">
        <v>16</v>
      </c>
      <c r="E15" s="16">
        <v>9</v>
      </c>
      <c r="F15" s="16">
        <v>9</v>
      </c>
      <c r="G15" s="16">
        <v>9</v>
      </c>
      <c r="H15" s="16">
        <f t="shared" si="0"/>
        <v>432</v>
      </c>
    </row>
    <row r="16" spans="1:8" ht="15">
      <c r="A16" s="17"/>
      <c r="B16" s="17"/>
      <c r="C16" s="15" t="s">
        <v>54</v>
      </c>
      <c r="D16" s="16">
        <v>0</v>
      </c>
      <c r="E16" s="16"/>
      <c r="F16" s="16"/>
      <c r="G16" s="16"/>
      <c r="H16" s="16">
        <f t="shared" si="0"/>
        <v>0</v>
      </c>
    </row>
    <row r="17" spans="1:8" ht="15">
      <c r="A17" s="14">
        <v>6</v>
      </c>
      <c r="B17" s="15" t="s">
        <v>59</v>
      </c>
      <c r="C17" s="15" t="s">
        <v>53</v>
      </c>
      <c r="D17" s="16">
        <v>0</v>
      </c>
      <c r="E17" s="16"/>
      <c r="F17" s="16"/>
      <c r="G17" s="16"/>
      <c r="H17" s="16">
        <f t="shared" si="0"/>
        <v>0</v>
      </c>
    </row>
    <row r="18" spans="1:8" ht="15">
      <c r="A18" s="17"/>
      <c r="B18" s="17"/>
      <c r="C18" s="15" t="s">
        <v>54</v>
      </c>
      <c r="D18" s="16">
        <v>0</v>
      </c>
      <c r="E18" s="16"/>
      <c r="F18" s="16"/>
      <c r="G18" s="16"/>
      <c r="H18" s="16">
        <f t="shared" si="0"/>
        <v>0</v>
      </c>
    </row>
    <row r="19" spans="1:8" ht="15">
      <c r="A19" s="17"/>
      <c r="B19" s="17"/>
      <c r="C19" s="17"/>
      <c r="D19" s="16">
        <v>0</v>
      </c>
      <c r="E19" s="16"/>
      <c r="F19" s="16"/>
      <c r="G19" s="16"/>
      <c r="H19" s="16">
        <f t="shared" si="0"/>
        <v>0</v>
      </c>
    </row>
    <row r="20" spans="1:8" ht="15">
      <c r="A20" s="17"/>
      <c r="B20" s="17"/>
      <c r="C20" s="17"/>
      <c r="D20" s="16">
        <v>0</v>
      </c>
      <c r="E20" s="16"/>
      <c r="F20" s="16"/>
      <c r="G20" s="16"/>
      <c r="H20" s="16">
        <f t="shared" si="0"/>
        <v>0</v>
      </c>
    </row>
    <row r="21" spans="1:8" ht="15">
      <c r="A21" s="17"/>
      <c r="B21" s="17"/>
      <c r="C21" s="17"/>
      <c r="D21" s="16"/>
      <c r="E21" s="16"/>
      <c r="F21" s="16"/>
      <c r="G21" s="16"/>
      <c r="H21" s="16">
        <f t="shared" si="0"/>
        <v>0</v>
      </c>
    </row>
    <row r="22" spans="2:8" ht="15.75">
      <c r="B22" s="3" t="s">
        <v>60</v>
      </c>
      <c r="H22" s="11">
        <f>SUM(H7:H21)</f>
        <v>2580.5</v>
      </c>
    </row>
    <row r="23" ht="15.75" thickBot="1"/>
    <row r="24" spans="1:16" ht="18">
      <c r="A24" s="7">
        <v>14</v>
      </c>
      <c r="B24" s="10" t="s">
        <v>37</v>
      </c>
      <c r="C24" s="7" t="s">
        <v>38</v>
      </c>
      <c r="E24" s="45" t="s">
        <v>45</v>
      </c>
      <c r="F24" s="43"/>
      <c r="G24" s="46"/>
      <c r="H24" s="18" t="s">
        <v>10</v>
      </c>
      <c r="I24" s="45" t="s">
        <v>45</v>
      </c>
      <c r="J24" s="43"/>
      <c r="K24" s="46"/>
      <c r="L24" s="18" t="s">
        <v>11</v>
      </c>
      <c r="M24" s="45" t="s">
        <v>45</v>
      </c>
      <c r="N24" s="43"/>
      <c r="O24" s="46"/>
      <c r="P24" s="18" t="s">
        <v>12</v>
      </c>
    </row>
    <row r="25" spans="4:16" ht="15">
      <c r="D25" s="12" t="s">
        <v>46</v>
      </c>
      <c r="E25" s="12">
        <v>1</v>
      </c>
      <c r="F25" s="12">
        <v>2</v>
      </c>
      <c r="G25" s="12">
        <v>3</v>
      </c>
      <c r="H25" s="13" t="s">
        <v>47</v>
      </c>
      <c r="I25" s="12">
        <v>1</v>
      </c>
      <c r="J25" s="12">
        <v>2</v>
      </c>
      <c r="K25" s="12">
        <v>3</v>
      </c>
      <c r="L25" s="13" t="s">
        <v>47</v>
      </c>
      <c r="M25" s="12">
        <v>1</v>
      </c>
      <c r="N25" s="12">
        <v>2</v>
      </c>
      <c r="O25" s="12">
        <v>3</v>
      </c>
      <c r="P25" s="13" t="s">
        <v>47</v>
      </c>
    </row>
    <row r="26" spans="1:16" ht="15">
      <c r="A26" s="14">
        <v>1</v>
      </c>
      <c r="B26" s="15" t="s">
        <v>61</v>
      </c>
      <c r="C26" s="17"/>
      <c r="D26" s="16">
        <v>11</v>
      </c>
      <c r="E26" s="16">
        <v>7</v>
      </c>
      <c r="F26" s="16">
        <v>6.5</v>
      </c>
      <c r="G26" s="16">
        <v>7</v>
      </c>
      <c r="H26" s="16">
        <f aca="true" t="shared" si="1" ref="H26:H39">(E26+F26+G26)*D26</f>
        <v>225.5</v>
      </c>
      <c r="I26" s="16">
        <v>6</v>
      </c>
      <c r="J26" s="16">
        <v>6</v>
      </c>
      <c r="K26" s="16">
        <v>6.5</v>
      </c>
      <c r="L26" s="16">
        <f aca="true" t="shared" si="2" ref="L26:L39">(I26+J26+K26)*D26</f>
        <v>203.5</v>
      </c>
      <c r="M26" s="16">
        <v>6.5</v>
      </c>
      <c r="N26" s="16">
        <v>6.5</v>
      </c>
      <c r="O26" s="16">
        <v>6.5</v>
      </c>
      <c r="P26" s="16">
        <f aca="true" t="shared" si="3" ref="P26:P39">(M26+N26+O26)*D26</f>
        <v>214.5</v>
      </c>
    </row>
    <row r="27" spans="1:16" ht="15">
      <c r="A27" s="14">
        <v>2</v>
      </c>
      <c r="B27" s="15" t="s">
        <v>62</v>
      </c>
      <c r="C27" s="17"/>
      <c r="D27" s="16">
        <v>7</v>
      </c>
      <c r="E27" s="16">
        <v>7</v>
      </c>
      <c r="F27" s="16">
        <v>7</v>
      </c>
      <c r="G27" s="16">
        <v>7</v>
      </c>
      <c r="H27" s="16">
        <f t="shared" si="1"/>
        <v>147</v>
      </c>
      <c r="I27" s="16">
        <v>7</v>
      </c>
      <c r="J27" s="16">
        <v>7</v>
      </c>
      <c r="K27" s="16">
        <v>7</v>
      </c>
      <c r="L27" s="16">
        <f t="shared" si="2"/>
        <v>147</v>
      </c>
      <c r="M27" s="16">
        <v>7</v>
      </c>
      <c r="N27" s="16">
        <v>7</v>
      </c>
      <c r="O27" s="16">
        <v>7</v>
      </c>
      <c r="P27" s="16">
        <f t="shared" si="3"/>
        <v>147</v>
      </c>
    </row>
    <row r="28" spans="1:16" ht="15">
      <c r="A28" s="14">
        <v>3</v>
      </c>
      <c r="B28" s="15" t="s">
        <v>63</v>
      </c>
      <c r="C28" s="17"/>
      <c r="D28" s="16">
        <v>7</v>
      </c>
      <c r="E28" s="16">
        <v>7.5</v>
      </c>
      <c r="F28" s="16">
        <v>7.5</v>
      </c>
      <c r="G28" s="16">
        <v>7.5</v>
      </c>
      <c r="H28" s="16">
        <f t="shared" si="1"/>
        <v>157.5</v>
      </c>
      <c r="I28" s="16">
        <v>8.5</v>
      </c>
      <c r="J28" s="16">
        <v>8.5</v>
      </c>
      <c r="K28" s="16">
        <v>8</v>
      </c>
      <c r="L28" s="16">
        <f t="shared" si="2"/>
        <v>175</v>
      </c>
      <c r="M28" s="16">
        <v>8.5</v>
      </c>
      <c r="N28" s="16">
        <v>8.5</v>
      </c>
      <c r="O28" s="16">
        <v>8.5</v>
      </c>
      <c r="P28" s="16">
        <f t="shared" si="3"/>
        <v>178.5</v>
      </c>
    </row>
    <row r="29" spans="1:16" ht="15">
      <c r="A29" s="14">
        <v>4</v>
      </c>
      <c r="B29" s="15" t="s">
        <v>63</v>
      </c>
      <c r="C29" s="17"/>
      <c r="D29" s="16">
        <v>7</v>
      </c>
      <c r="E29" s="16">
        <v>8</v>
      </c>
      <c r="F29" s="16">
        <v>7.5</v>
      </c>
      <c r="G29" s="16">
        <v>7</v>
      </c>
      <c r="H29" s="16">
        <f t="shared" si="1"/>
        <v>157.5</v>
      </c>
      <c r="I29" s="16">
        <v>7.5</v>
      </c>
      <c r="J29" s="16">
        <v>7.5</v>
      </c>
      <c r="K29" s="16">
        <v>7.5</v>
      </c>
      <c r="L29" s="16">
        <f t="shared" si="2"/>
        <v>157.5</v>
      </c>
      <c r="M29" s="16">
        <v>7.5</v>
      </c>
      <c r="N29" s="16">
        <v>7</v>
      </c>
      <c r="O29" s="16">
        <v>6.5</v>
      </c>
      <c r="P29" s="16">
        <f t="shared" si="3"/>
        <v>147</v>
      </c>
    </row>
    <row r="30" spans="1:16" ht="15">
      <c r="A30" s="14">
        <v>5</v>
      </c>
      <c r="B30" s="15" t="s">
        <v>63</v>
      </c>
      <c r="C30" s="17"/>
      <c r="D30" s="16">
        <v>7</v>
      </c>
      <c r="E30" s="16">
        <v>7.5</v>
      </c>
      <c r="F30" s="16">
        <v>8</v>
      </c>
      <c r="G30" s="16">
        <v>7</v>
      </c>
      <c r="H30" s="16">
        <f t="shared" si="1"/>
        <v>157.5</v>
      </c>
      <c r="I30" s="16">
        <v>7.5</v>
      </c>
      <c r="J30" s="16">
        <v>7.5</v>
      </c>
      <c r="K30" s="16">
        <v>8</v>
      </c>
      <c r="L30" s="16">
        <f t="shared" si="2"/>
        <v>161</v>
      </c>
      <c r="M30" s="16">
        <v>8</v>
      </c>
      <c r="N30" s="16">
        <v>8</v>
      </c>
      <c r="O30" s="16">
        <v>8</v>
      </c>
      <c r="P30" s="16">
        <f t="shared" si="3"/>
        <v>168</v>
      </c>
    </row>
    <row r="31" spans="1:16" ht="15">
      <c r="A31" s="14">
        <v>6</v>
      </c>
      <c r="B31" s="15" t="s">
        <v>63</v>
      </c>
      <c r="C31" s="17"/>
      <c r="D31" s="16">
        <v>7</v>
      </c>
      <c r="E31" s="16">
        <v>4</v>
      </c>
      <c r="F31" s="16">
        <v>4</v>
      </c>
      <c r="G31" s="16">
        <v>4</v>
      </c>
      <c r="H31" s="16">
        <f t="shared" si="1"/>
        <v>84</v>
      </c>
      <c r="I31" s="16">
        <v>8.5</v>
      </c>
      <c r="J31" s="16">
        <v>8.5</v>
      </c>
      <c r="K31" s="16">
        <v>8</v>
      </c>
      <c r="L31" s="16">
        <f t="shared" si="2"/>
        <v>175</v>
      </c>
      <c r="M31" s="16">
        <v>6</v>
      </c>
      <c r="N31" s="16">
        <v>6</v>
      </c>
      <c r="O31" s="16">
        <v>6.5</v>
      </c>
      <c r="P31" s="16">
        <f t="shared" si="3"/>
        <v>129.5</v>
      </c>
    </row>
    <row r="32" spans="1:16" ht="15">
      <c r="A32" s="14">
        <v>7</v>
      </c>
      <c r="B32" s="15" t="s">
        <v>64</v>
      </c>
      <c r="C32" s="17"/>
      <c r="D32" s="16">
        <v>7</v>
      </c>
      <c r="E32" s="16">
        <v>7.5</v>
      </c>
      <c r="F32" s="16">
        <v>7.5</v>
      </c>
      <c r="G32" s="16">
        <v>7</v>
      </c>
      <c r="H32" s="16">
        <f t="shared" si="1"/>
        <v>154</v>
      </c>
      <c r="I32" s="16">
        <v>8.5</v>
      </c>
      <c r="J32" s="16">
        <v>8.5</v>
      </c>
      <c r="K32" s="16">
        <v>8</v>
      </c>
      <c r="L32" s="16">
        <f t="shared" si="2"/>
        <v>175</v>
      </c>
      <c r="M32" s="16">
        <v>7</v>
      </c>
      <c r="N32" s="16">
        <v>7</v>
      </c>
      <c r="O32" s="16">
        <v>7</v>
      </c>
      <c r="P32" s="16">
        <f t="shared" si="3"/>
        <v>147</v>
      </c>
    </row>
    <row r="33" spans="1:16" ht="15">
      <c r="A33" s="14">
        <v>8</v>
      </c>
      <c r="B33" s="15" t="s">
        <v>65</v>
      </c>
      <c r="C33" s="15" t="s">
        <v>66</v>
      </c>
      <c r="D33" s="16">
        <v>7</v>
      </c>
      <c r="E33" s="16">
        <v>4.5</v>
      </c>
      <c r="F33" s="16">
        <v>4.5</v>
      </c>
      <c r="G33" s="16">
        <v>5.5</v>
      </c>
      <c r="H33" s="16">
        <f t="shared" si="1"/>
        <v>101.5</v>
      </c>
      <c r="I33" s="16">
        <v>7</v>
      </c>
      <c r="J33" s="16">
        <v>7</v>
      </c>
      <c r="K33" s="16">
        <v>7.5</v>
      </c>
      <c r="L33" s="16">
        <f t="shared" si="2"/>
        <v>150.5</v>
      </c>
      <c r="M33" s="16">
        <v>7</v>
      </c>
      <c r="N33" s="16">
        <v>7</v>
      </c>
      <c r="O33" s="16">
        <v>7</v>
      </c>
      <c r="P33" s="16">
        <f t="shared" si="3"/>
        <v>147</v>
      </c>
    </row>
    <row r="34" spans="1:16" ht="15">
      <c r="A34" s="17"/>
      <c r="B34" s="17"/>
      <c r="C34" s="15" t="s">
        <v>67</v>
      </c>
      <c r="D34" s="16">
        <v>7</v>
      </c>
      <c r="E34" s="16">
        <v>3.5</v>
      </c>
      <c r="F34" s="16">
        <v>5</v>
      </c>
      <c r="G34" s="16">
        <v>3.5</v>
      </c>
      <c r="H34" s="16">
        <f t="shared" si="1"/>
        <v>84</v>
      </c>
      <c r="I34" s="16">
        <v>5</v>
      </c>
      <c r="J34" s="16">
        <v>5</v>
      </c>
      <c r="K34" s="16">
        <v>5</v>
      </c>
      <c r="L34" s="16">
        <f t="shared" si="2"/>
        <v>105</v>
      </c>
      <c r="M34" s="16">
        <v>4.5</v>
      </c>
      <c r="N34" s="16">
        <v>4.5</v>
      </c>
      <c r="O34" s="16">
        <v>4</v>
      </c>
      <c r="P34" s="16">
        <f t="shared" si="3"/>
        <v>91</v>
      </c>
    </row>
    <row r="35" spans="1:16" ht="15">
      <c r="A35" s="17"/>
      <c r="B35" s="17"/>
      <c r="C35" s="14" t="s">
        <v>68</v>
      </c>
      <c r="D35" s="16">
        <v>11</v>
      </c>
      <c r="E35" s="16">
        <v>8</v>
      </c>
      <c r="F35" s="16">
        <v>7.5</v>
      </c>
      <c r="G35" s="16">
        <v>6.5</v>
      </c>
      <c r="H35" s="16">
        <f t="shared" si="1"/>
        <v>242</v>
      </c>
      <c r="I35" s="16">
        <v>6.5</v>
      </c>
      <c r="J35" s="16">
        <v>6.5</v>
      </c>
      <c r="K35" s="16">
        <v>6.5</v>
      </c>
      <c r="L35" s="16">
        <f t="shared" si="2"/>
        <v>214.5</v>
      </c>
      <c r="M35" s="16">
        <v>6.5</v>
      </c>
      <c r="N35" s="16">
        <v>6.5</v>
      </c>
      <c r="O35" s="16">
        <v>6</v>
      </c>
      <c r="P35" s="16">
        <f t="shared" si="3"/>
        <v>209</v>
      </c>
    </row>
    <row r="36" spans="1:16" ht="15">
      <c r="A36" s="17"/>
      <c r="B36" s="17"/>
      <c r="C36" s="17"/>
      <c r="D36" s="16">
        <v>4</v>
      </c>
      <c r="E36" s="16">
        <v>6.5</v>
      </c>
      <c r="F36" s="16">
        <v>6.5</v>
      </c>
      <c r="G36" s="16">
        <v>6.5</v>
      </c>
      <c r="H36" s="16">
        <f t="shared" si="1"/>
        <v>78</v>
      </c>
      <c r="I36" s="16">
        <v>6.5</v>
      </c>
      <c r="J36" s="16">
        <v>6.5</v>
      </c>
      <c r="K36" s="16">
        <v>6.5</v>
      </c>
      <c r="L36" s="16">
        <f t="shared" si="2"/>
        <v>78</v>
      </c>
      <c r="M36" s="16">
        <v>6.5</v>
      </c>
      <c r="N36" s="16">
        <v>6.5</v>
      </c>
      <c r="O36" s="16">
        <v>6.5</v>
      </c>
      <c r="P36" s="16">
        <f t="shared" si="3"/>
        <v>78</v>
      </c>
    </row>
    <row r="37" spans="1:16" ht="15">
      <c r="A37" s="17"/>
      <c r="B37" s="17"/>
      <c r="C37" s="17"/>
      <c r="D37" s="16">
        <v>9</v>
      </c>
      <c r="E37" s="16">
        <v>6</v>
      </c>
      <c r="F37" s="16">
        <v>6</v>
      </c>
      <c r="G37" s="16">
        <v>6</v>
      </c>
      <c r="H37" s="16">
        <f t="shared" si="1"/>
        <v>162</v>
      </c>
      <c r="I37" s="16">
        <v>6</v>
      </c>
      <c r="J37" s="16">
        <v>6</v>
      </c>
      <c r="K37" s="16">
        <v>6</v>
      </c>
      <c r="L37" s="16">
        <f t="shared" si="2"/>
        <v>162</v>
      </c>
      <c r="M37" s="16">
        <v>6</v>
      </c>
      <c r="N37" s="16">
        <v>6</v>
      </c>
      <c r="O37" s="16">
        <v>6.5</v>
      </c>
      <c r="P37" s="16">
        <f t="shared" si="3"/>
        <v>166.5</v>
      </c>
    </row>
    <row r="38" spans="1:16" ht="15">
      <c r="A38" s="17"/>
      <c r="B38" s="17"/>
      <c r="C38" s="17"/>
      <c r="D38" s="16">
        <v>9</v>
      </c>
      <c r="E38" s="16">
        <v>6</v>
      </c>
      <c r="F38" s="16">
        <v>6</v>
      </c>
      <c r="G38" s="16">
        <v>6</v>
      </c>
      <c r="H38" s="16">
        <f t="shared" si="1"/>
        <v>162</v>
      </c>
      <c r="I38" s="16">
        <v>6</v>
      </c>
      <c r="J38" s="16">
        <v>6</v>
      </c>
      <c r="K38" s="16">
        <v>6</v>
      </c>
      <c r="L38" s="16">
        <f t="shared" si="2"/>
        <v>162</v>
      </c>
      <c r="M38" s="16">
        <v>6.5</v>
      </c>
      <c r="N38" s="16">
        <v>6.5</v>
      </c>
      <c r="O38" s="16">
        <v>6.5</v>
      </c>
      <c r="P38" s="16">
        <f t="shared" si="3"/>
        <v>175.5</v>
      </c>
    </row>
    <row r="39" spans="1:16" ht="15">
      <c r="A39" s="17"/>
      <c r="B39" s="17"/>
      <c r="C39" s="17"/>
      <c r="D39" s="16">
        <v>0</v>
      </c>
      <c r="E39" s="16"/>
      <c r="F39" s="16"/>
      <c r="G39" s="16"/>
      <c r="H39" s="16">
        <f t="shared" si="1"/>
        <v>0</v>
      </c>
      <c r="I39" s="16"/>
      <c r="J39" s="16"/>
      <c r="K39" s="16"/>
      <c r="L39" s="16">
        <f t="shared" si="2"/>
        <v>0</v>
      </c>
      <c r="M39" s="16"/>
      <c r="N39" s="16"/>
      <c r="O39" s="16"/>
      <c r="P39" s="16">
        <f t="shared" si="3"/>
        <v>0</v>
      </c>
    </row>
    <row r="40" spans="2:16" ht="15.75">
      <c r="B40" s="3" t="s">
        <v>60</v>
      </c>
      <c r="H40" s="11">
        <f>SUM(H26:H39)</f>
        <v>1912.5</v>
      </c>
      <c r="L40" s="11">
        <f>SUM(L26:L39)</f>
        <v>2066</v>
      </c>
      <c r="P40" s="11">
        <f>SUM(P26:P39)</f>
        <v>1998.5</v>
      </c>
    </row>
  </sheetData>
  <sheetProtection/>
  <mergeCells count="14">
    <mergeCell ref="M1:N1"/>
    <mergeCell ref="O1:P1"/>
    <mergeCell ref="H2:I2"/>
    <mergeCell ref="J2:K2"/>
    <mergeCell ref="M2:N2"/>
    <mergeCell ref="O2:P2"/>
    <mergeCell ref="D4:H4"/>
    <mergeCell ref="E5:G5"/>
    <mergeCell ref="E24:G24"/>
    <mergeCell ref="I24:K24"/>
    <mergeCell ref="M24:O24"/>
    <mergeCell ref="E1:G2"/>
    <mergeCell ref="H1:I1"/>
    <mergeCell ref="J1:K1"/>
  </mergeCells>
  <printOptions/>
  <pageMargins left="0.393700787401575" right="0" top="0.196850393700787" bottom="0" header="0" footer="0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5">
      <selection activeCell="O39" sqref="O39"/>
    </sheetView>
  </sheetViews>
  <sheetFormatPr defaultColWidth="9.140625" defaultRowHeight="15"/>
  <cols>
    <col min="1" max="1" width="5.7109375" style="0" customWidth="1"/>
    <col min="2" max="2" width="27.7109375" style="0" customWidth="1"/>
    <col min="3" max="3" width="17.7109375" style="0" customWidth="1"/>
    <col min="4" max="4" width="6.28125" style="0" customWidth="1"/>
    <col min="5" max="7" width="4.7109375" style="0" customWidth="1"/>
    <col min="8" max="8" width="10.28125" style="0" customWidth="1"/>
    <col min="9" max="11" width="4.7109375" style="0" customWidth="1"/>
    <col min="12" max="12" width="10.28125" style="0" customWidth="1"/>
    <col min="13" max="15" width="4.7109375" style="0" customWidth="1"/>
    <col min="16" max="16" width="10.28125" style="0" customWidth="1"/>
  </cols>
  <sheetData>
    <row r="1" spans="2:16" ht="15">
      <c r="B1" s="4" t="s">
        <v>2</v>
      </c>
      <c r="E1" s="47" t="s">
        <v>69</v>
      </c>
      <c r="F1" s="43"/>
      <c r="G1" s="43"/>
      <c r="H1" s="50" t="s">
        <v>44</v>
      </c>
      <c r="I1" s="51"/>
      <c r="J1" s="52" t="s">
        <v>10</v>
      </c>
      <c r="K1" s="51"/>
      <c r="L1" s="19" t="s">
        <v>11</v>
      </c>
      <c r="M1" s="52" t="s">
        <v>12</v>
      </c>
      <c r="N1" s="51"/>
      <c r="O1" s="52" t="s">
        <v>13</v>
      </c>
      <c r="P1" s="53"/>
    </row>
    <row r="2" spans="1:16" ht="21" thickBot="1">
      <c r="A2" s="7" t="s">
        <v>14</v>
      </c>
      <c r="B2" s="5" t="s">
        <v>0</v>
      </c>
      <c r="C2" s="1" t="s">
        <v>1</v>
      </c>
      <c r="E2" s="48"/>
      <c r="F2" s="49"/>
      <c r="G2" s="49"/>
      <c r="H2" s="54">
        <f>H22</f>
        <v>2186.1</v>
      </c>
      <c r="I2" s="39"/>
      <c r="J2" s="38">
        <f>H40</f>
        <v>1863</v>
      </c>
      <c r="K2" s="39"/>
      <c r="L2" s="20">
        <f>L40</f>
        <v>1764</v>
      </c>
      <c r="M2" s="38">
        <f>P40</f>
        <v>1876.5</v>
      </c>
      <c r="N2" s="39"/>
      <c r="O2" s="40">
        <f>H2+(SUM(J2:M2)-MIN(J2:M2))/2</f>
        <v>4055.85</v>
      </c>
      <c r="P2" s="41"/>
    </row>
    <row r="3" ht="15.75" thickBot="1"/>
    <row r="4" spans="1:8" ht="15.75" thickBot="1">
      <c r="A4" s="8" t="s">
        <v>42</v>
      </c>
      <c r="C4" s="9" t="s">
        <v>43</v>
      </c>
      <c r="D4" s="42" t="s">
        <v>44</v>
      </c>
      <c r="E4" s="43"/>
      <c r="F4" s="43"/>
      <c r="G4" s="43"/>
      <c r="H4" s="44"/>
    </row>
    <row r="5" spans="1:7" ht="18">
      <c r="A5" s="7">
        <v>5</v>
      </c>
      <c r="B5" s="10" t="s">
        <v>40</v>
      </c>
      <c r="C5" s="7" t="s">
        <v>32</v>
      </c>
      <c r="E5" s="45" t="s">
        <v>45</v>
      </c>
      <c r="F5" s="43"/>
      <c r="G5" s="46"/>
    </row>
    <row r="6" spans="4:8" ht="15">
      <c r="D6" s="12" t="s">
        <v>46</v>
      </c>
      <c r="E6" s="12">
        <v>1</v>
      </c>
      <c r="F6" s="12">
        <v>2</v>
      </c>
      <c r="G6" s="12">
        <v>3</v>
      </c>
      <c r="H6" s="13" t="s">
        <v>47</v>
      </c>
    </row>
    <row r="7" spans="1:8" ht="15">
      <c r="A7" s="14">
        <v>1</v>
      </c>
      <c r="B7" s="15" t="s">
        <v>48</v>
      </c>
      <c r="C7" s="15" t="s">
        <v>49</v>
      </c>
      <c r="D7" s="16">
        <v>13</v>
      </c>
      <c r="E7" s="16">
        <v>7</v>
      </c>
      <c r="F7" s="16">
        <v>7</v>
      </c>
      <c r="G7" s="16">
        <v>7.2</v>
      </c>
      <c r="H7" s="16">
        <f aca="true" t="shared" si="0" ref="H7:H21">(E7+F7+G7)*D7</f>
        <v>275.59999999999997</v>
      </c>
    </row>
    <row r="8" spans="1:8" ht="15">
      <c r="A8" s="17"/>
      <c r="B8" s="17"/>
      <c r="C8" s="15" t="s">
        <v>50</v>
      </c>
      <c r="D8" s="16">
        <v>13</v>
      </c>
      <c r="E8" s="16">
        <v>7</v>
      </c>
      <c r="F8" s="16">
        <v>7</v>
      </c>
      <c r="G8" s="16">
        <v>7.2</v>
      </c>
      <c r="H8" s="16">
        <f t="shared" si="0"/>
        <v>275.59999999999997</v>
      </c>
    </row>
    <row r="9" spans="1:8" ht="15">
      <c r="A9" s="17"/>
      <c r="B9" s="17"/>
      <c r="C9" s="15" t="s">
        <v>51</v>
      </c>
      <c r="D9" s="16">
        <v>13</v>
      </c>
      <c r="E9" s="16">
        <v>5.5</v>
      </c>
      <c r="F9" s="16">
        <v>5.5</v>
      </c>
      <c r="G9" s="16">
        <v>5.5</v>
      </c>
      <c r="H9" s="16">
        <f t="shared" si="0"/>
        <v>214.5</v>
      </c>
    </row>
    <row r="10" spans="1:8" ht="15">
      <c r="A10" s="14">
        <v>2</v>
      </c>
      <c r="B10" s="15" t="s">
        <v>52</v>
      </c>
      <c r="C10" s="15" t="s">
        <v>53</v>
      </c>
      <c r="D10" s="16">
        <v>20</v>
      </c>
      <c r="E10" s="16">
        <v>7.5</v>
      </c>
      <c r="F10" s="16">
        <v>7.5</v>
      </c>
      <c r="G10" s="16">
        <v>7.5</v>
      </c>
      <c r="H10" s="16">
        <f t="shared" si="0"/>
        <v>450</v>
      </c>
    </row>
    <row r="11" spans="1:8" ht="15">
      <c r="A11" s="17"/>
      <c r="B11" s="17"/>
      <c r="C11" s="15" t="s">
        <v>54</v>
      </c>
      <c r="D11" s="16">
        <v>7</v>
      </c>
      <c r="E11" s="16">
        <v>7.5</v>
      </c>
      <c r="F11" s="16">
        <v>7.5</v>
      </c>
      <c r="G11" s="16">
        <v>7.5</v>
      </c>
      <c r="H11" s="16">
        <f t="shared" si="0"/>
        <v>157.5</v>
      </c>
    </row>
    <row r="12" spans="1:8" ht="15">
      <c r="A12" s="14">
        <v>3</v>
      </c>
      <c r="B12" s="15" t="s">
        <v>55</v>
      </c>
      <c r="C12" s="15" t="s">
        <v>53</v>
      </c>
      <c r="D12" s="16">
        <v>3</v>
      </c>
      <c r="E12" s="16">
        <v>6</v>
      </c>
      <c r="F12" s="16">
        <v>6</v>
      </c>
      <c r="G12" s="16">
        <v>6</v>
      </c>
      <c r="H12" s="16">
        <f t="shared" si="0"/>
        <v>54</v>
      </c>
    </row>
    <row r="13" spans="1:8" ht="15">
      <c r="A13" s="17"/>
      <c r="B13" s="17"/>
      <c r="C13" s="15" t="s">
        <v>54</v>
      </c>
      <c r="D13" s="16">
        <v>10</v>
      </c>
      <c r="E13" s="16">
        <v>7</v>
      </c>
      <c r="F13" s="16">
        <v>7</v>
      </c>
      <c r="G13" s="16">
        <v>7</v>
      </c>
      <c r="H13" s="16">
        <f t="shared" si="0"/>
        <v>210</v>
      </c>
    </row>
    <row r="14" spans="1:8" ht="15">
      <c r="A14" s="14">
        <v>4</v>
      </c>
      <c r="B14" s="15" t="s">
        <v>56</v>
      </c>
      <c r="C14" s="17"/>
      <c r="D14" s="16">
        <v>5</v>
      </c>
      <c r="E14" s="16">
        <v>10</v>
      </c>
      <c r="F14" s="16">
        <v>10</v>
      </c>
      <c r="G14" s="16">
        <v>8.5</v>
      </c>
      <c r="H14" s="16">
        <f t="shared" si="0"/>
        <v>142.5</v>
      </c>
    </row>
    <row r="15" spans="1:8" ht="15">
      <c r="A15" s="14">
        <v>5</v>
      </c>
      <c r="B15" s="15" t="s">
        <v>57</v>
      </c>
      <c r="C15" s="15" t="s">
        <v>58</v>
      </c>
      <c r="D15" s="16">
        <v>16</v>
      </c>
      <c r="E15" s="16">
        <v>8.5</v>
      </c>
      <c r="F15" s="16">
        <v>8.5</v>
      </c>
      <c r="G15" s="16">
        <v>8.4</v>
      </c>
      <c r="H15" s="16">
        <f t="shared" si="0"/>
        <v>406.4</v>
      </c>
    </row>
    <row r="16" spans="1:8" ht="15">
      <c r="A16" s="17"/>
      <c r="B16" s="17"/>
      <c r="C16" s="15" t="s">
        <v>54</v>
      </c>
      <c r="D16" s="16">
        <v>0</v>
      </c>
      <c r="E16" s="16"/>
      <c r="F16" s="16"/>
      <c r="G16" s="16"/>
      <c r="H16" s="16">
        <f t="shared" si="0"/>
        <v>0</v>
      </c>
    </row>
    <row r="17" spans="1:8" ht="15">
      <c r="A17" s="14">
        <v>6</v>
      </c>
      <c r="B17" s="15" t="s">
        <v>59</v>
      </c>
      <c r="C17" s="15" t="s">
        <v>53</v>
      </c>
      <c r="D17" s="16">
        <v>0</v>
      </c>
      <c r="E17" s="16"/>
      <c r="F17" s="16"/>
      <c r="G17" s="16"/>
      <c r="H17" s="16">
        <f t="shared" si="0"/>
        <v>0</v>
      </c>
    </row>
    <row r="18" spans="1:8" ht="15">
      <c r="A18" s="17"/>
      <c r="B18" s="17"/>
      <c r="C18" s="15" t="s">
        <v>54</v>
      </c>
      <c r="D18" s="16">
        <v>0</v>
      </c>
      <c r="E18" s="16"/>
      <c r="F18" s="16"/>
      <c r="G18" s="16"/>
      <c r="H18" s="16">
        <f t="shared" si="0"/>
        <v>0</v>
      </c>
    </row>
    <row r="19" spans="1:8" ht="15">
      <c r="A19" s="17"/>
      <c r="B19" s="17"/>
      <c r="C19" s="17"/>
      <c r="D19" s="16">
        <v>0</v>
      </c>
      <c r="E19" s="16"/>
      <c r="F19" s="16"/>
      <c r="G19" s="16"/>
      <c r="H19" s="16">
        <f t="shared" si="0"/>
        <v>0</v>
      </c>
    </row>
    <row r="20" spans="1:8" ht="15">
      <c r="A20" s="17"/>
      <c r="B20" s="17"/>
      <c r="C20" s="17"/>
      <c r="D20" s="16">
        <v>0</v>
      </c>
      <c r="E20" s="16"/>
      <c r="F20" s="16"/>
      <c r="G20" s="16"/>
      <c r="H20" s="16">
        <f t="shared" si="0"/>
        <v>0</v>
      </c>
    </row>
    <row r="21" spans="1:8" ht="15">
      <c r="A21" s="17"/>
      <c r="B21" s="17"/>
      <c r="C21" s="17"/>
      <c r="D21" s="16"/>
      <c r="E21" s="16"/>
      <c r="F21" s="16"/>
      <c r="G21" s="16"/>
      <c r="H21" s="16">
        <f t="shared" si="0"/>
        <v>0</v>
      </c>
    </row>
    <row r="22" spans="2:8" ht="15.75">
      <c r="B22" s="3" t="s">
        <v>60</v>
      </c>
      <c r="H22" s="11">
        <f>SUM(H7:H21)</f>
        <v>2186.1</v>
      </c>
    </row>
    <row r="23" ht="15.75" thickBot="1"/>
    <row r="24" spans="1:16" ht="18">
      <c r="A24" s="7">
        <v>5</v>
      </c>
      <c r="B24" s="10" t="s">
        <v>40</v>
      </c>
      <c r="C24" s="7" t="s">
        <v>32</v>
      </c>
      <c r="E24" s="45" t="s">
        <v>45</v>
      </c>
      <c r="F24" s="43"/>
      <c r="G24" s="46"/>
      <c r="H24" s="18" t="s">
        <v>10</v>
      </c>
      <c r="I24" s="45" t="s">
        <v>45</v>
      </c>
      <c r="J24" s="43"/>
      <c r="K24" s="46"/>
      <c r="L24" s="18" t="s">
        <v>11</v>
      </c>
      <c r="M24" s="45" t="s">
        <v>45</v>
      </c>
      <c r="N24" s="43"/>
      <c r="O24" s="46"/>
      <c r="P24" s="18" t="s">
        <v>12</v>
      </c>
    </row>
    <row r="25" spans="4:16" ht="15">
      <c r="D25" s="12" t="s">
        <v>46</v>
      </c>
      <c r="E25" s="12">
        <v>1</v>
      </c>
      <c r="F25" s="12">
        <v>2</v>
      </c>
      <c r="G25" s="12">
        <v>3</v>
      </c>
      <c r="H25" s="13" t="s">
        <v>47</v>
      </c>
      <c r="I25" s="12">
        <v>1</v>
      </c>
      <c r="J25" s="12">
        <v>2</v>
      </c>
      <c r="K25" s="12">
        <v>3</v>
      </c>
      <c r="L25" s="13" t="s">
        <v>47</v>
      </c>
      <c r="M25" s="12">
        <v>1</v>
      </c>
      <c r="N25" s="12">
        <v>2</v>
      </c>
      <c r="O25" s="12">
        <v>3</v>
      </c>
      <c r="P25" s="13" t="s">
        <v>47</v>
      </c>
    </row>
    <row r="26" spans="1:16" ht="15">
      <c r="A26" s="14">
        <v>1</v>
      </c>
      <c r="B26" s="15" t="s">
        <v>61</v>
      </c>
      <c r="C26" s="17"/>
      <c r="D26" s="16">
        <v>11</v>
      </c>
      <c r="E26" s="16">
        <v>7</v>
      </c>
      <c r="F26" s="16">
        <v>6.5</v>
      </c>
      <c r="G26" s="16">
        <v>7</v>
      </c>
      <c r="H26" s="16">
        <f aca="true" t="shared" si="1" ref="H26:H39">(E26+F26+G26)*D26</f>
        <v>225.5</v>
      </c>
      <c r="I26" s="16">
        <v>2</v>
      </c>
      <c r="J26" s="16">
        <v>2</v>
      </c>
      <c r="K26" s="16">
        <v>7.5</v>
      </c>
      <c r="L26" s="16">
        <f aca="true" t="shared" si="2" ref="L26:L39">(I26+J26+K26)*D26</f>
        <v>126.5</v>
      </c>
      <c r="M26" s="16">
        <v>7.5</v>
      </c>
      <c r="N26" s="16">
        <v>7.5</v>
      </c>
      <c r="O26" s="16">
        <v>7.5</v>
      </c>
      <c r="P26" s="16">
        <f aca="true" t="shared" si="3" ref="P26:P39">(M26+N26+O26)*D26</f>
        <v>247.5</v>
      </c>
    </row>
    <row r="27" spans="1:16" ht="15">
      <c r="A27" s="14">
        <v>2</v>
      </c>
      <c r="B27" s="15" t="s">
        <v>62</v>
      </c>
      <c r="C27" s="17"/>
      <c r="D27" s="16">
        <v>7</v>
      </c>
      <c r="E27" s="16">
        <v>5</v>
      </c>
      <c r="F27" s="16">
        <v>5</v>
      </c>
      <c r="G27" s="16">
        <v>5</v>
      </c>
      <c r="H27" s="16">
        <f t="shared" si="1"/>
        <v>105</v>
      </c>
      <c r="I27" s="16">
        <v>5.5</v>
      </c>
      <c r="J27" s="16">
        <v>5.5</v>
      </c>
      <c r="K27" s="16">
        <v>6</v>
      </c>
      <c r="L27" s="16">
        <f t="shared" si="2"/>
        <v>119</v>
      </c>
      <c r="M27" s="16">
        <v>4</v>
      </c>
      <c r="N27" s="16">
        <v>4</v>
      </c>
      <c r="O27" s="16">
        <v>3.5</v>
      </c>
      <c r="P27" s="16">
        <f t="shared" si="3"/>
        <v>80.5</v>
      </c>
    </row>
    <row r="28" spans="1:16" ht="15">
      <c r="A28" s="14">
        <v>3</v>
      </c>
      <c r="B28" s="15" t="s">
        <v>63</v>
      </c>
      <c r="C28" s="17"/>
      <c r="D28" s="16">
        <v>7</v>
      </c>
      <c r="E28" s="16">
        <v>7</v>
      </c>
      <c r="F28" s="16">
        <v>7</v>
      </c>
      <c r="G28" s="16">
        <v>7</v>
      </c>
      <c r="H28" s="16">
        <f t="shared" si="1"/>
        <v>147</v>
      </c>
      <c r="I28" s="16">
        <v>6</v>
      </c>
      <c r="J28" s="16">
        <v>6</v>
      </c>
      <c r="K28" s="16">
        <v>5.5</v>
      </c>
      <c r="L28" s="16">
        <f t="shared" si="2"/>
        <v>122.5</v>
      </c>
      <c r="M28" s="16">
        <v>6</v>
      </c>
      <c r="N28" s="16">
        <v>6.5</v>
      </c>
      <c r="O28" s="16">
        <v>5.5</v>
      </c>
      <c r="P28" s="16">
        <f t="shared" si="3"/>
        <v>126</v>
      </c>
    </row>
    <row r="29" spans="1:16" ht="15">
      <c r="A29" s="14">
        <v>4</v>
      </c>
      <c r="B29" s="15" t="s">
        <v>63</v>
      </c>
      <c r="C29" s="17"/>
      <c r="D29" s="16">
        <v>7</v>
      </c>
      <c r="E29" s="16">
        <v>5</v>
      </c>
      <c r="F29" s="16">
        <v>4</v>
      </c>
      <c r="G29" s="16">
        <v>5.5</v>
      </c>
      <c r="H29" s="16">
        <f t="shared" si="1"/>
        <v>101.5</v>
      </c>
      <c r="I29" s="16">
        <v>6.5</v>
      </c>
      <c r="J29" s="16">
        <v>6.5</v>
      </c>
      <c r="K29" s="16">
        <v>6.5</v>
      </c>
      <c r="L29" s="16">
        <f t="shared" si="2"/>
        <v>136.5</v>
      </c>
      <c r="M29" s="16">
        <v>7.5</v>
      </c>
      <c r="N29" s="16">
        <v>7.5</v>
      </c>
      <c r="O29" s="16">
        <v>7</v>
      </c>
      <c r="P29" s="16">
        <f t="shared" si="3"/>
        <v>154</v>
      </c>
    </row>
    <row r="30" spans="1:16" ht="15">
      <c r="A30" s="14">
        <v>5</v>
      </c>
      <c r="B30" s="15" t="s">
        <v>63</v>
      </c>
      <c r="C30" s="17"/>
      <c r="D30" s="16">
        <v>7</v>
      </c>
      <c r="E30" s="16">
        <v>6</v>
      </c>
      <c r="F30" s="16">
        <v>6</v>
      </c>
      <c r="G30" s="16">
        <v>6.5</v>
      </c>
      <c r="H30" s="16">
        <f t="shared" si="1"/>
        <v>129.5</v>
      </c>
      <c r="I30" s="16">
        <v>6.5</v>
      </c>
      <c r="J30" s="16">
        <v>6</v>
      </c>
      <c r="K30" s="16">
        <v>6.5</v>
      </c>
      <c r="L30" s="16">
        <f t="shared" si="2"/>
        <v>133</v>
      </c>
      <c r="M30" s="16">
        <v>9</v>
      </c>
      <c r="N30" s="16">
        <v>8.5</v>
      </c>
      <c r="O30" s="16">
        <v>8</v>
      </c>
      <c r="P30" s="16">
        <f t="shared" si="3"/>
        <v>178.5</v>
      </c>
    </row>
    <row r="31" spans="1:16" ht="15">
      <c r="A31" s="14">
        <v>6</v>
      </c>
      <c r="B31" s="15" t="s">
        <v>63</v>
      </c>
      <c r="C31" s="17"/>
      <c r="D31" s="16">
        <v>7</v>
      </c>
      <c r="E31" s="16">
        <v>6</v>
      </c>
      <c r="F31" s="16">
        <v>6</v>
      </c>
      <c r="G31" s="16">
        <v>6</v>
      </c>
      <c r="H31" s="16">
        <f t="shared" si="1"/>
        <v>126</v>
      </c>
      <c r="I31" s="16">
        <v>5</v>
      </c>
      <c r="J31" s="16">
        <v>5.5</v>
      </c>
      <c r="K31" s="16">
        <v>6</v>
      </c>
      <c r="L31" s="16">
        <f t="shared" si="2"/>
        <v>115.5</v>
      </c>
      <c r="M31" s="16">
        <v>5.5</v>
      </c>
      <c r="N31" s="16">
        <v>5</v>
      </c>
      <c r="O31" s="16">
        <v>5.5</v>
      </c>
      <c r="P31" s="16">
        <f t="shared" si="3"/>
        <v>112</v>
      </c>
    </row>
    <row r="32" spans="1:16" ht="15">
      <c r="A32" s="14">
        <v>7</v>
      </c>
      <c r="B32" s="15" t="s">
        <v>64</v>
      </c>
      <c r="C32" s="17"/>
      <c r="D32" s="16">
        <v>7</v>
      </c>
      <c r="E32" s="16">
        <v>7</v>
      </c>
      <c r="F32" s="16">
        <v>7</v>
      </c>
      <c r="G32" s="16">
        <v>7</v>
      </c>
      <c r="H32" s="16">
        <f t="shared" si="1"/>
        <v>147</v>
      </c>
      <c r="I32" s="16">
        <v>5.5</v>
      </c>
      <c r="J32" s="16">
        <v>6</v>
      </c>
      <c r="K32" s="16">
        <v>7</v>
      </c>
      <c r="L32" s="16">
        <f t="shared" si="2"/>
        <v>129.5</v>
      </c>
      <c r="M32" s="16">
        <v>7.5</v>
      </c>
      <c r="N32" s="16">
        <v>7.5</v>
      </c>
      <c r="O32" s="16">
        <v>7</v>
      </c>
      <c r="P32" s="16">
        <f t="shared" si="3"/>
        <v>154</v>
      </c>
    </row>
    <row r="33" spans="1:16" ht="15">
      <c r="A33" s="14">
        <v>8</v>
      </c>
      <c r="B33" s="15" t="s">
        <v>65</v>
      </c>
      <c r="C33" s="15" t="s">
        <v>66</v>
      </c>
      <c r="D33" s="16">
        <v>7</v>
      </c>
      <c r="E33" s="16">
        <v>8</v>
      </c>
      <c r="F33" s="16">
        <v>8</v>
      </c>
      <c r="G33" s="16">
        <v>7</v>
      </c>
      <c r="H33" s="16">
        <f t="shared" si="1"/>
        <v>161</v>
      </c>
      <c r="I33" s="16">
        <v>7</v>
      </c>
      <c r="J33" s="16">
        <v>6.5</v>
      </c>
      <c r="K33" s="16">
        <v>6.5</v>
      </c>
      <c r="L33" s="16">
        <f t="shared" si="2"/>
        <v>140</v>
      </c>
      <c r="M33" s="16">
        <v>6.5</v>
      </c>
      <c r="N33" s="16">
        <v>6.5</v>
      </c>
      <c r="O33" s="16">
        <v>5.5</v>
      </c>
      <c r="P33" s="16">
        <f t="shared" si="3"/>
        <v>129.5</v>
      </c>
    </row>
    <row r="34" spans="1:16" ht="15">
      <c r="A34" s="17"/>
      <c r="B34" s="17"/>
      <c r="C34" s="15" t="s">
        <v>67</v>
      </c>
      <c r="D34" s="16">
        <v>7</v>
      </c>
      <c r="E34" s="16">
        <v>7.5</v>
      </c>
      <c r="F34" s="16">
        <v>7.5</v>
      </c>
      <c r="G34" s="16">
        <v>7</v>
      </c>
      <c r="H34" s="16">
        <f t="shared" si="1"/>
        <v>154</v>
      </c>
      <c r="I34" s="16">
        <v>6.5</v>
      </c>
      <c r="J34" s="16">
        <v>7</v>
      </c>
      <c r="K34" s="16">
        <v>6</v>
      </c>
      <c r="L34" s="16">
        <f t="shared" si="2"/>
        <v>136.5</v>
      </c>
      <c r="M34" s="16">
        <v>6</v>
      </c>
      <c r="N34" s="16">
        <v>7</v>
      </c>
      <c r="O34" s="16">
        <v>4.5</v>
      </c>
      <c r="P34" s="16">
        <f t="shared" si="3"/>
        <v>122.5</v>
      </c>
    </row>
    <row r="35" spans="1:16" ht="15">
      <c r="A35" s="17"/>
      <c r="B35" s="17"/>
      <c r="C35" s="14" t="s">
        <v>68</v>
      </c>
      <c r="D35" s="16">
        <v>11</v>
      </c>
      <c r="E35" s="16">
        <v>6</v>
      </c>
      <c r="F35" s="16">
        <v>6.5</v>
      </c>
      <c r="G35" s="16">
        <v>6</v>
      </c>
      <c r="H35" s="16">
        <f t="shared" si="1"/>
        <v>203.5</v>
      </c>
      <c r="I35" s="16">
        <v>7.5</v>
      </c>
      <c r="J35" s="16">
        <v>7.5</v>
      </c>
      <c r="K35" s="16">
        <v>7</v>
      </c>
      <c r="L35" s="16">
        <f t="shared" si="2"/>
        <v>242</v>
      </c>
      <c r="M35" s="16">
        <v>6.5</v>
      </c>
      <c r="N35" s="16">
        <v>6.5</v>
      </c>
      <c r="O35" s="16">
        <v>6</v>
      </c>
      <c r="P35" s="16">
        <f t="shared" si="3"/>
        <v>209</v>
      </c>
    </row>
    <row r="36" spans="1:16" ht="15">
      <c r="A36" s="17"/>
      <c r="B36" s="17"/>
      <c r="C36" s="17"/>
      <c r="D36" s="16">
        <v>4</v>
      </c>
      <c r="E36" s="16">
        <v>5.5</v>
      </c>
      <c r="F36" s="16">
        <v>5.5</v>
      </c>
      <c r="G36" s="16">
        <v>5.5</v>
      </c>
      <c r="H36" s="16">
        <f t="shared" si="1"/>
        <v>66</v>
      </c>
      <c r="I36" s="16">
        <v>5.5</v>
      </c>
      <c r="J36" s="16">
        <v>5.5</v>
      </c>
      <c r="K36" s="16">
        <v>5.5</v>
      </c>
      <c r="L36" s="16">
        <f t="shared" si="2"/>
        <v>66</v>
      </c>
      <c r="M36" s="16">
        <v>5.5</v>
      </c>
      <c r="N36" s="16">
        <v>5.5</v>
      </c>
      <c r="O36" s="16">
        <v>5.5</v>
      </c>
      <c r="P36" s="16">
        <f t="shared" si="3"/>
        <v>66</v>
      </c>
    </row>
    <row r="37" spans="1:16" ht="15">
      <c r="A37" s="17"/>
      <c r="B37" s="17"/>
      <c r="C37" s="17"/>
      <c r="D37" s="16">
        <v>9</v>
      </c>
      <c r="E37" s="16">
        <v>5.5</v>
      </c>
      <c r="F37" s="16">
        <v>5.5</v>
      </c>
      <c r="G37" s="16">
        <v>5.5</v>
      </c>
      <c r="H37" s="16">
        <f t="shared" si="1"/>
        <v>148.5</v>
      </c>
      <c r="I37" s="16">
        <v>5.5</v>
      </c>
      <c r="J37" s="16">
        <v>5.5</v>
      </c>
      <c r="K37" s="16">
        <v>5.5</v>
      </c>
      <c r="L37" s="16">
        <f t="shared" si="2"/>
        <v>148.5</v>
      </c>
      <c r="M37" s="16">
        <v>5.5</v>
      </c>
      <c r="N37" s="16">
        <v>5.5</v>
      </c>
      <c r="O37" s="16">
        <v>5.5</v>
      </c>
      <c r="P37" s="16">
        <f t="shared" si="3"/>
        <v>148.5</v>
      </c>
    </row>
    <row r="38" spans="1:16" ht="15">
      <c r="A38" s="17"/>
      <c r="B38" s="17"/>
      <c r="C38" s="17"/>
      <c r="D38" s="16">
        <v>9</v>
      </c>
      <c r="E38" s="16">
        <v>5.5</v>
      </c>
      <c r="F38" s="16">
        <v>5.5</v>
      </c>
      <c r="G38" s="16">
        <v>5.5</v>
      </c>
      <c r="H38" s="16">
        <f t="shared" si="1"/>
        <v>148.5</v>
      </c>
      <c r="I38" s="16">
        <v>5.5</v>
      </c>
      <c r="J38" s="16">
        <v>5.5</v>
      </c>
      <c r="K38" s="16">
        <v>5.5</v>
      </c>
      <c r="L38" s="16">
        <f t="shared" si="2"/>
        <v>148.5</v>
      </c>
      <c r="M38" s="16">
        <v>5.5</v>
      </c>
      <c r="N38" s="16">
        <v>5.5</v>
      </c>
      <c r="O38" s="16">
        <v>5.5</v>
      </c>
      <c r="P38" s="16">
        <f t="shared" si="3"/>
        <v>148.5</v>
      </c>
    </row>
    <row r="39" spans="1:16" ht="15">
      <c r="A39" s="17"/>
      <c r="B39" s="17"/>
      <c r="C39" s="17"/>
      <c r="D39" s="16">
        <v>0</v>
      </c>
      <c r="E39" s="16"/>
      <c r="F39" s="16"/>
      <c r="G39" s="16"/>
      <c r="H39" s="16">
        <f t="shared" si="1"/>
        <v>0</v>
      </c>
      <c r="I39" s="16"/>
      <c r="J39" s="16"/>
      <c r="K39" s="16"/>
      <c r="L39" s="16">
        <f t="shared" si="2"/>
        <v>0</v>
      </c>
      <c r="M39" s="16"/>
      <c r="N39" s="16"/>
      <c r="O39" s="16"/>
      <c r="P39" s="16">
        <f t="shared" si="3"/>
        <v>0</v>
      </c>
    </row>
    <row r="40" spans="2:16" ht="15.75">
      <c r="B40" s="3" t="s">
        <v>60</v>
      </c>
      <c r="H40" s="11">
        <f>SUM(H26:H39)</f>
        <v>1863</v>
      </c>
      <c r="L40" s="11">
        <f>SUM(L26:L39)</f>
        <v>1764</v>
      </c>
      <c r="P40" s="11">
        <f>SUM(P26:P39)</f>
        <v>1876.5</v>
      </c>
    </row>
  </sheetData>
  <sheetProtection/>
  <mergeCells count="14">
    <mergeCell ref="M1:N1"/>
    <mergeCell ref="O1:P1"/>
    <mergeCell ref="H2:I2"/>
    <mergeCell ref="J2:K2"/>
    <mergeCell ref="M2:N2"/>
    <mergeCell ref="O2:P2"/>
    <mergeCell ref="D4:H4"/>
    <mergeCell ref="E5:G5"/>
    <mergeCell ref="E24:G24"/>
    <mergeCell ref="I24:K24"/>
    <mergeCell ref="M24:O24"/>
    <mergeCell ref="E1:G2"/>
    <mergeCell ref="H1:I1"/>
    <mergeCell ref="J1:K1"/>
  </mergeCells>
  <printOptions/>
  <pageMargins left="0.393700787401575" right="0" top="0.196850393700787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zoomScalePageLayoutView="0" workbookViewId="0" topLeftCell="E1">
      <selection activeCell="F15" sqref="F15"/>
    </sheetView>
  </sheetViews>
  <sheetFormatPr defaultColWidth="9.140625" defaultRowHeight="15"/>
  <cols>
    <col min="1" max="1" width="7.7109375" style="0" customWidth="1"/>
    <col min="2" max="2" width="10.7109375" style="0" customWidth="1"/>
    <col min="3" max="3" width="28.7109375" style="0" customWidth="1"/>
    <col min="4" max="4" width="18.7109375" style="0" customWidth="1"/>
    <col min="5" max="5" width="19.7109375" style="0" customWidth="1"/>
    <col min="6" max="15" width="10.7109375" style="0" customWidth="1"/>
  </cols>
  <sheetData>
    <row r="1" spans="3:4" ht="20.25">
      <c r="C1" s="1" t="s">
        <v>0</v>
      </c>
      <c r="D1" s="1" t="s">
        <v>1</v>
      </c>
    </row>
    <row r="2" ht="20.25">
      <c r="C2" s="1" t="s">
        <v>2</v>
      </c>
    </row>
    <row r="4" ht="20.25">
      <c r="C4" s="1" t="s">
        <v>3</v>
      </c>
    </row>
    <row r="5" ht="15.75" thickBot="1"/>
    <row r="6" spans="1:15" ht="16.5" thickBot="1">
      <c r="A6" s="21" t="s">
        <v>4</v>
      </c>
      <c r="B6" s="21" t="s">
        <v>5</v>
      </c>
      <c r="C6" s="22" t="s">
        <v>6</v>
      </c>
      <c r="D6" s="22" t="s">
        <v>7</v>
      </c>
      <c r="E6" s="22" t="s">
        <v>8</v>
      </c>
      <c r="F6" s="23" t="s">
        <v>9</v>
      </c>
      <c r="G6" s="23" t="s">
        <v>70</v>
      </c>
      <c r="H6" s="23" t="s">
        <v>10</v>
      </c>
      <c r="I6" s="23" t="s">
        <v>71</v>
      </c>
      <c r="J6" s="23" t="s">
        <v>11</v>
      </c>
      <c r="K6" s="23" t="s">
        <v>72</v>
      </c>
      <c r="L6" s="23" t="s">
        <v>12</v>
      </c>
      <c r="M6" s="23" t="s">
        <v>73</v>
      </c>
      <c r="N6" s="23" t="s">
        <v>13</v>
      </c>
      <c r="O6" s="36" t="s">
        <v>74</v>
      </c>
    </row>
    <row r="7" spans="1:15" ht="15">
      <c r="A7" s="29">
        <v>1</v>
      </c>
      <c r="B7" s="29">
        <v>7</v>
      </c>
      <c r="C7" s="30" t="s">
        <v>34</v>
      </c>
      <c r="D7" s="31" t="s">
        <v>35</v>
      </c>
      <c r="E7" s="31" t="s">
        <v>36</v>
      </c>
      <c r="F7" s="32">
        <f>'MALARSKI Janusz'!H2</f>
        <v>2658.6</v>
      </c>
      <c r="G7" s="32">
        <f>500</f>
        <v>500</v>
      </c>
      <c r="H7" s="32">
        <f>'MALARSKI Janusz'!J2</f>
        <v>2109</v>
      </c>
      <c r="I7" s="32">
        <f>H7*I8/H8</f>
        <v>968.9869055823569</v>
      </c>
      <c r="J7" s="32">
        <f>'MALARSKI Janusz'!L2</f>
        <v>2429.5</v>
      </c>
      <c r="K7" s="32">
        <v>1000</v>
      </c>
      <c r="L7" s="32">
        <f>'MALARSKI Janusz'!M2</f>
        <v>2444.5</v>
      </c>
      <c r="M7" s="32">
        <f>1000</f>
        <v>1000</v>
      </c>
      <c r="N7" s="33">
        <f>'MALARSKI Janusz'!O2</f>
        <v>5095.6</v>
      </c>
      <c r="O7" s="35">
        <f>G7+K7</f>
        <v>1500</v>
      </c>
    </row>
    <row r="8" spans="1:15" ht="15">
      <c r="A8" s="29">
        <v>2</v>
      </c>
      <c r="B8" s="29">
        <v>11</v>
      </c>
      <c r="C8" s="30" t="s">
        <v>25</v>
      </c>
      <c r="D8" s="31" t="s">
        <v>26</v>
      </c>
      <c r="E8" s="31" t="s">
        <v>27</v>
      </c>
      <c r="F8" s="32">
        <f>'DĄBROWSKI Marek'!H2</f>
        <v>2204.2</v>
      </c>
      <c r="G8" s="32">
        <f>F8*$G$7/$F$7</f>
        <v>414.5414880012037</v>
      </c>
      <c r="H8" s="32">
        <f>'DĄBROWSKI Marek'!J2</f>
        <v>2176.5</v>
      </c>
      <c r="I8" s="32">
        <v>1000</v>
      </c>
      <c r="J8" s="32">
        <f>'DĄBROWSKI Marek'!L2</f>
        <v>2157</v>
      </c>
      <c r="K8" s="32">
        <f>J8*$K$7/$J$7</f>
        <v>887.8370034986623</v>
      </c>
      <c r="L8" s="32">
        <f>'DĄBROWSKI Marek'!M2</f>
        <v>1871.5</v>
      </c>
      <c r="M8" s="32">
        <f>L8*$M$7/$L$7</f>
        <v>765.5962364491716</v>
      </c>
      <c r="N8" s="33">
        <f>'DĄBROWSKI Marek'!O2</f>
        <v>4370.95</v>
      </c>
      <c r="O8" s="35">
        <f>G8+(I8+K8)/2</f>
        <v>1358.459989750535</v>
      </c>
    </row>
    <row r="9" spans="1:15" ht="15">
      <c r="A9" s="29">
        <v>3</v>
      </c>
      <c r="B9" s="29">
        <v>14</v>
      </c>
      <c r="C9" s="30" t="s">
        <v>37</v>
      </c>
      <c r="D9" s="31" t="s">
        <v>38</v>
      </c>
      <c r="E9" s="31" t="s">
        <v>39</v>
      </c>
      <c r="F9" s="32">
        <f>'TARASIUK Jan'!H2</f>
        <v>2580.5</v>
      </c>
      <c r="G9" s="32">
        <f>F9*$G$7/$F$7</f>
        <v>485.3118182502069</v>
      </c>
      <c r="H9" s="32">
        <f>'TARASIUK Jan'!J2</f>
        <v>1912.5</v>
      </c>
      <c r="I9" s="32">
        <f>H9*I8/H8</f>
        <v>878.7043418332185</v>
      </c>
      <c r="J9" s="32">
        <f>'TARASIUK Jan'!L2</f>
        <v>2066</v>
      </c>
      <c r="K9" s="32">
        <f>J9*$K$7/$J$7</f>
        <v>850.3807367771146</v>
      </c>
      <c r="L9" s="32">
        <f>'TARASIUK Jan'!M2</f>
        <v>1998.5</v>
      </c>
      <c r="M9" s="32">
        <f aca="true" t="shared" si="0" ref="M9:M15">L9*$M$7/$L$7</f>
        <v>817.5496011454285</v>
      </c>
      <c r="N9" s="33">
        <f>'TARASIUK Jan'!O2</f>
        <v>4612.75</v>
      </c>
      <c r="O9" s="35">
        <f>G9+(I9+K9)/2</f>
        <v>1349.8543575553736</v>
      </c>
    </row>
    <row r="10" spans="1:15" ht="15">
      <c r="A10" s="29">
        <v>4</v>
      </c>
      <c r="B10" s="29">
        <v>4</v>
      </c>
      <c r="C10" s="30" t="s">
        <v>31</v>
      </c>
      <c r="D10" s="31" t="s">
        <v>32</v>
      </c>
      <c r="E10" s="31" t="s">
        <v>33</v>
      </c>
      <c r="F10" s="32">
        <f>'MAKAĆ Paweł'!H2</f>
        <v>2479</v>
      </c>
      <c r="G10" s="32">
        <f>F10*$G$7/$F$7</f>
        <v>466.22282404272926</v>
      </c>
      <c r="H10" s="32">
        <f>'MAKAĆ Paweł'!J2</f>
        <v>1843.5</v>
      </c>
      <c r="I10" s="32">
        <f>H10*I9/H9</f>
        <v>847.0020675396278</v>
      </c>
      <c r="J10" s="32">
        <f>'MAKAĆ Paweł'!L2</f>
        <v>1880.5</v>
      </c>
      <c r="K10" s="32">
        <f>J10*$K$7/$J$7</f>
        <v>774.0275776908829</v>
      </c>
      <c r="L10" s="32">
        <f>'MAKAĆ Paweł'!M2</f>
        <v>1942</v>
      </c>
      <c r="M10" s="32">
        <f t="shared" si="0"/>
        <v>794.4364900797709</v>
      </c>
      <c r="N10" s="33">
        <f>'MAKAĆ Paweł'!O2</f>
        <v>4390.25</v>
      </c>
      <c r="O10" s="35">
        <f>G10+(I10+M10)/2</f>
        <v>1286.9421028524284</v>
      </c>
    </row>
    <row r="11" spans="1:15" ht="15">
      <c r="A11" s="29">
        <v>5</v>
      </c>
      <c r="B11" s="29">
        <v>5</v>
      </c>
      <c r="C11" s="30" t="s">
        <v>40</v>
      </c>
      <c r="D11" s="31" t="s">
        <v>32</v>
      </c>
      <c r="E11" s="31" t="s">
        <v>41</v>
      </c>
      <c r="F11" s="32">
        <f>'TRELA Sławomir'!H2</f>
        <v>2186.1</v>
      </c>
      <c r="G11" s="32">
        <f>F11*$G$7/$F$7</f>
        <v>411.13744075829385</v>
      </c>
      <c r="H11" s="32">
        <f>'TRELA Sławomir'!J2</f>
        <v>1863</v>
      </c>
      <c r="I11" s="32">
        <f>H11*I10/H10</f>
        <v>855.9614059269468</v>
      </c>
      <c r="J11" s="32">
        <f>'TRELA Sławomir'!L2</f>
        <v>1764</v>
      </c>
      <c r="K11" s="32">
        <f>J11*$K$7/$J$7</f>
        <v>726.0753241407697</v>
      </c>
      <c r="L11" s="32">
        <f>'TRELA Sławomir'!M2</f>
        <v>1876.5</v>
      </c>
      <c r="M11" s="32">
        <f t="shared" si="0"/>
        <v>767.6416445080794</v>
      </c>
      <c r="N11" s="33">
        <f>'TRELA Sławomir'!O2</f>
        <v>4055.85</v>
      </c>
      <c r="O11" s="35">
        <f>G11+(I11+M11)/2</f>
        <v>1222.938965975807</v>
      </c>
    </row>
    <row r="12" spans="1:15" ht="15">
      <c r="A12" s="29">
        <v>6</v>
      </c>
      <c r="B12" s="29">
        <v>18</v>
      </c>
      <c r="C12" s="30" t="s">
        <v>19</v>
      </c>
      <c r="D12" s="31" t="s">
        <v>20</v>
      </c>
      <c r="E12" s="31" t="s">
        <v>21</v>
      </c>
      <c r="F12" s="32">
        <f>'BURY Piotr'!H2</f>
        <v>2023.5</v>
      </c>
      <c r="G12" s="32">
        <f>F12*$G$7/$F$7</f>
        <v>380.55743624464003</v>
      </c>
      <c r="H12" s="32">
        <f>'BURY Piotr'!J2</f>
        <v>1473</v>
      </c>
      <c r="I12" s="32">
        <f>H12*I11/H11</f>
        <v>676.774638180565</v>
      </c>
      <c r="J12" s="32">
        <f>'BURY Piotr'!L2</f>
        <v>1597.5</v>
      </c>
      <c r="K12" s="32">
        <f>J12*$K$7/$J$7</f>
        <v>657.5427042601358</v>
      </c>
      <c r="L12" s="32">
        <f>'BURY Piotr'!M2</f>
        <v>0</v>
      </c>
      <c r="M12" s="32">
        <f t="shared" si="0"/>
        <v>0</v>
      </c>
      <c r="N12" s="33">
        <f>'BURY Piotr'!O2</f>
        <v>3558.75</v>
      </c>
      <c r="O12" s="35">
        <f aca="true" t="shared" si="1" ref="O10:O15">G12+(I12+K12)/2</f>
        <v>1047.7161074649905</v>
      </c>
    </row>
    <row r="13" spans="1:15" ht="15">
      <c r="A13" s="29">
        <v>7</v>
      </c>
      <c r="B13" s="29">
        <v>19</v>
      </c>
      <c r="C13" s="30" t="s">
        <v>16</v>
      </c>
      <c r="D13" s="31" t="s">
        <v>17</v>
      </c>
      <c r="E13" s="31" t="s">
        <v>18</v>
      </c>
      <c r="F13" s="32">
        <f>'BOROWSKI Artur'!H2</f>
        <v>1545.6000000000001</v>
      </c>
      <c r="G13" s="32">
        <f>F13*$G$7/$F$7</f>
        <v>290.6793048973144</v>
      </c>
      <c r="H13" s="32">
        <f>'BOROWSKI Artur'!J2</f>
        <v>1505</v>
      </c>
      <c r="I13" s="32">
        <f>H13*I12/H12</f>
        <v>691.477142200781</v>
      </c>
      <c r="J13" s="32">
        <f>'BOROWSKI Artur'!L2</f>
        <v>1734</v>
      </c>
      <c r="K13" s="32">
        <f>J13*$K$7/$J$7</f>
        <v>713.7271043424573</v>
      </c>
      <c r="L13" s="32">
        <f>'BOROWSKI Artur'!M2</f>
        <v>1774</v>
      </c>
      <c r="M13" s="32">
        <f t="shared" si="0"/>
        <v>725.7107793004704</v>
      </c>
      <c r="N13" s="33">
        <f>'BOROWSKI Artur'!O2</f>
        <v>3299.6000000000004</v>
      </c>
      <c r="O13" s="35">
        <f>G13+(M13+K13)/2</f>
        <v>1010.3982467187783</v>
      </c>
    </row>
    <row r="14" spans="1:15" ht="15">
      <c r="A14" s="29">
        <v>8</v>
      </c>
      <c r="B14" s="29">
        <v>20</v>
      </c>
      <c r="C14" s="30" t="s">
        <v>28</v>
      </c>
      <c r="D14" s="31" t="s">
        <v>29</v>
      </c>
      <c r="E14" s="31" t="s">
        <v>30</v>
      </c>
      <c r="F14" s="32">
        <f>'ŁUCZAK Henryk'!H2</f>
        <v>1821</v>
      </c>
      <c r="G14" s="32">
        <f>F14*$G$7/$F$7</f>
        <v>342.4734822839088</v>
      </c>
      <c r="H14" s="32">
        <f>'ŁUCZAK Henryk'!J2</f>
        <v>1045.5</v>
      </c>
      <c r="I14" s="32">
        <f>H14*I13/H13</f>
        <v>480.3583735354928</v>
      </c>
      <c r="J14" s="32">
        <f>'ŁUCZAK Henryk'!L2</f>
        <v>911</v>
      </c>
      <c r="K14" s="32">
        <f>J14*$K$7/$J$7</f>
        <v>374.97427454208685</v>
      </c>
      <c r="L14" s="32">
        <f>'ŁUCZAK Henryk'!M2</f>
        <v>0</v>
      </c>
      <c r="M14" s="32">
        <f t="shared" si="0"/>
        <v>0</v>
      </c>
      <c r="N14" s="33">
        <f>'ŁUCZAK Henryk'!O2</f>
        <v>2799.25</v>
      </c>
      <c r="O14" s="35">
        <f t="shared" si="1"/>
        <v>770.1398063226986</v>
      </c>
    </row>
    <row r="15" spans="1:15" ht="15">
      <c r="A15" s="24">
        <v>9</v>
      </c>
      <c r="B15" s="24">
        <v>13</v>
      </c>
      <c r="C15" s="25" t="s">
        <v>22</v>
      </c>
      <c r="D15" s="26" t="s">
        <v>23</v>
      </c>
      <c r="E15" s="26" t="s">
        <v>24</v>
      </c>
      <c r="F15" s="27">
        <f>'BUSZ Jan'!H2</f>
        <v>1813.5</v>
      </c>
      <c r="G15" s="27">
        <f>F15*$G$7/$F$7</f>
        <v>341.0629654705484</v>
      </c>
      <c r="H15" s="27">
        <f>'BUSZ Jan'!J2</f>
        <v>0</v>
      </c>
      <c r="I15" s="27">
        <f>H15*I14/H14</f>
        <v>0</v>
      </c>
      <c r="J15" s="27">
        <f>'BUSZ Jan'!L2</f>
        <v>0</v>
      </c>
      <c r="K15" s="27">
        <f>J15*$K$7/$J$7</f>
        <v>0</v>
      </c>
      <c r="L15" s="27">
        <f>'BUSZ Jan'!M2</f>
        <v>0</v>
      </c>
      <c r="M15" s="27">
        <f t="shared" si="0"/>
        <v>0</v>
      </c>
      <c r="N15" s="28">
        <f>'BUSZ Jan'!O2</f>
        <v>1813.5</v>
      </c>
      <c r="O15" s="35">
        <f t="shared" si="1"/>
        <v>341.0629654705484</v>
      </c>
    </row>
    <row r="18" ht="15">
      <c r="L18" s="37"/>
    </row>
  </sheetData>
  <sheetProtection/>
  <printOptions/>
  <pageMargins left="0.393700787401575" right="0" top="0.196850393700787" bottom="0" header="0" footer="0"/>
  <pageSetup fitToHeight="1" fitToWidth="1" horizontalDpi="600" verticalDpi="600" orientation="landscape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6">
      <selection activeCell="A40" sqref="A40:IV40"/>
    </sheetView>
  </sheetViews>
  <sheetFormatPr defaultColWidth="9.140625" defaultRowHeight="15"/>
  <cols>
    <col min="1" max="1" width="5.7109375" style="0" customWidth="1"/>
    <col min="2" max="2" width="27.7109375" style="0" customWidth="1"/>
    <col min="3" max="3" width="17.7109375" style="0" customWidth="1"/>
    <col min="4" max="4" width="6.28125" style="0" customWidth="1"/>
    <col min="5" max="7" width="4.7109375" style="0" customWidth="1"/>
    <col min="8" max="8" width="10.28125" style="0" customWidth="1"/>
    <col min="9" max="11" width="4.7109375" style="0" customWidth="1"/>
    <col min="12" max="12" width="10.28125" style="0" customWidth="1"/>
    <col min="13" max="15" width="4.7109375" style="0" customWidth="1"/>
    <col min="16" max="16" width="10.28125" style="0" customWidth="1"/>
  </cols>
  <sheetData>
    <row r="1" spans="2:16" ht="15">
      <c r="B1" s="4" t="s">
        <v>2</v>
      </c>
      <c r="E1" s="47" t="s">
        <v>69</v>
      </c>
      <c r="F1" s="43"/>
      <c r="G1" s="43"/>
      <c r="H1" s="50" t="s">
        <v>44</v>
      </c>
      <c r="I1" s="51"/>
      <c r="J1" s="52" t="s">
        <v>10</v>
      </c>
      <c r="K1" s="51"/>
      <c r="L1" s="19" t="s">
        <v>11</v>
      </c>
      <c r="M1" s="52" t="s">
        <v>12</v>
      </c>
      <c r="N1" s="51"/>
      <c r="O1" s="52" t="s">
        <v>13</v>
      </c>
      <c r="P1" s="53"/>
    </row>
    <row r="2" spans="1:16" ht="21" thickBot="1">
      <c r="A2" s="7" t="s">
        <v>14</v>
      </c>
      <c r="B2" s="5" t="s">
        <v>0</v>
      </c>
      <c r="C2" s="1" t="s">
        <v>1</v>
      </c>
      <c r="E2" s="48"/>
      <c r="F2" s="49"/>
      <c r="G2" s="49"/>
      <c r="H2" s="54">
        <f>H22</f>
        <v>1545.6000000000001</v>
      </c>
      <c r="I2" s="39"/>
      <c r="J2" s="38">
        <f>H40</f>
        <v>1505</v>
      </c>
      <c r="K2" s="39"/>
      <c r="L2" s="20">
        <f>L40</f>
        <v>1734</v>
      </c>
      <c r="M2" s="38">
        <f>P40</f>
        <v>1774</v>
      </c>
      <c r="N2" s="39"/>
      <c r="O2" s="40">
        <f>H2+(SUM(J2:M2)-MIN(J2:M2))/2</f>
        <v>3299.6000000000004</v>
      </c>
      <c r="P2" s="41"/>
    </row>
    <row r="3" ht="15.75" thickBot="1"/>
    <row r="4" spans="1:8" ht="15.75" thickBot="1">
      <c r="A4" s="8" t="s">
        <v>42</v>
      </c>
      <c r="C4" s="9" t="s">
        <v>43</v>
      </c>
      <c r="D4" s="42" t="s">
        <v>44</v>
      </c>
      <c r="E4" s="43"/>
      <c r="F4" s="43"/>
      <c r="G4" s="43"/>
      <c r="H4" s="44"/>
    </row>
    <row r="5" spans="1:7" ht="18">
      <c r="A5" s="7">
        <v>19</v>
      </c>
      <c r="B5" s="10" t="s">
        <v>16</v>
      </c>
      <c r="C5" s="7" t="s">
        <v>17</v>
      </c>
      <c r="E5" s="45" t="s">
        <v>45</v>
      </c>
      <c r="F5" s="43"/>
      <c r="G5" s="46"/>
    </row>
    <row r="6" spans="4:8" ht="15">
      <c r="D6" s="12" t="s">
        <v>46</v>
      </c>
      <c r="E6" s="12">
        <v>1</v>
      </c>
      <c r="F6" s="12">
        <v>2</v>
      </c>
      <c r="G6" s="12">
        <v>3</v>
      </c>
      <c r="H6" s="13" t="s">
        <v>47</v>
      </c>
    </row>
    <row r="7" spans="1:8" ht="15">
      <c r="A7" s="14">
        <v>1</v>
      </c>
      <c r="B7" s="15" t="s">
        <v>48</v>
      </c>
      <c r="C7" s="15" t="s">
        <v>49</v>
      </c>
      <c r="D7" s="16">
        <v>13</v>
      </c>
      <c r="E7" s="16">
        <v>6.5</v>
      </c>
      <c r="F7" s="16">
        <v>6.5</v>
      </c>
      <c r="G7" s="16">
        <v>6.5</v>
      </c>
      <c r="H7" s="16">
        <f aca="true" t="shared" si="0" ref="H7:H21">(E7+F7+G7)*D7</f>
        <v>253.5</v>
      </c>
    </row>
    <row r="8" spans="1:8" ht="15">
      <c r="A8" s="17"/>
      <c r="B8" s="17"/>
      <c r="C8" s="15" t="s">
        <v>50</v>
      </c>
      <c r="D8" s="16">
        <v>13</v>
      </c>
      <c r="E8" s="16">
        <v>7.5</v>
      </c>
      <c r="F8" s="16">
        <v>7.5</v>
      </c>
      <c r="G8" s="16">
        <v>7.4</v>
      </c>
      <c r="H8" s="16">
        <f t="shared" si="0"/>
        <v>291.2</v>
      </c>
    </row>
    <row r="9" spans="1:8" ht="15">
      <c r="A9" s="17"/>
      <c r="B9" s="17"/>
      <c r="C9" s="15" t="s">
        <v>51</v>
      </c>
      <c r="D9" s="16">
        <v>13</v>
      </c>
      <c r="E9" s="16">
        <v>3.5</v>
      </c>
      <c r="F9" s="16">
        <v>3</v>
      </c>
      <c r="G9" s="16">
        <v>4</v>
      </c>
      <c r="H9" s="16">
        <f t="shared" si="0"/>
        <v>136.5</v>
      </c>
    </row>
    <row r="10" spans="1:8" ht="15">
      <c r="A10" s="14">
        <v>2</v>
      </c>
      <c r="B10" s="15" t="s">
        <v>52</v>
      </c>
      <c r="C10" s="15" t="s">
        <v>53</v>
      </c>
      <c r="D10" s="16">
        <v>20</v>
      </c>
      <c r="E10" s="16">
        <v>3</v>
      </c>
      <c r="F10" s="16">
        <v>3</v>
      </c>
      <c r="G10" s="16">
        <v>3</v>
      </c>
      <c r="H10" s="16">
        <f t="shared" si="0"/>
        <v>180</v>
      </c>
    </row>
    <row r="11" spans="1:8" ht="15">
      <c r="A11" s="17"/>
      <c r="B11" s="17"/>
      <c r="C11" s="15" t="s">
        <v>54</v>
      </c>
      <c r="D11" s="16">
        <v>7</v>
      </c>
      <c r="E11" s="16">
        <v>6</v>
      </c>
      <c r="F11" s="16">
        <v>6</v>
      </c>
      <c r="G11" s="16">
        <v>6</v>
      </c>
      <c r="H11" s="16">
        <f t="shared" si="0"/>
        <v>126</v>
      </c>
    </row>
    <row r="12" spans="1:8" ht="15">
      <c r="A12" s="14">
        <v>3</v>
      </c>
      <c r="B12" s="15" t="s">
        <v>55</v>
      </c>
      <c r="C12" s="15" t="s">
        <v>53</v>
      </c>
      <c r="D12" s="16">
        <v>3</v>
      </c>
      <c r="E12" s="16">
        <v>4.5</v>
      </c>
      <c r="F12" s="16">
        <v>4.5</v>
      </c>
      <c r="G12" s="16">
        <v>4.3</v>
      </c>
      <c r="H12" s="16">
        <f t="shared" si="0"/>
        <v>39.900000000000006</v>
      </c>
    </row>
    <row r="13" spans="1:8" ht="15">
      <c r="A13" s="17"/>
      <c r="B13" s="17"/>
      <c r="C13" s="15" t="s">
        <v>54</v>
      </c>
      <c r="D13" s="16">
        <v>10</v>
      </c>
      <c r="E13" s="16">
        <v>4</v>
      </c>
      <c r="F13" s="16">
        <v>4</v>
      </c>
      <c r="G13" s="16">
        <v>4</v>
      </c>
      <c r="H13" s="16">
        <f t="shared" si="0"/>
        <v>120</v>
      </c>
    </row>
    <row r="14" spans="1:8" ht="15">
      <c r="A14" s="14">
        <v>4</v>
      </c>
      <c r="B14" s="15" t="s">
        <v>56</v>
      </c>
      <c r="C14" s="17"/>
      <c r="D14" s="16">
        <v>5</v>
      </c>
      <c r="E14" s="16">
        <v>4.5</v>
      </c>
      <c r="F14" s="16">
        <v>4.5</v>
      </c>
      <c r="G14" s="16">
        <v>3.5</v>
      </c>
      <c r="H14" s="16">
        <f t="shared" si="0"/>
        <v>62.5</v>
      </c>
    </row>
    <row r="15" spans="1:8" ht="15">
      <c r="A15" s="14">
        <v>5</v>
      </c>
      <c r="B15" s="15" t="s">
        <v>57</v>
      </c>
      <c r="C15" s="15" t="s">
        <v>58</v>
      </c>
      <c r="D15" s="16">
        <v>16</v>
      </c>
      <c r="E15" s="16">
        <v>7</v>
      </c>
      <c r="F15" s="16">
        <v>7</v>
      </c>
      <c r="G15" s="16">
        <v>7</v>
      </c>
      <c r="H15" s="16">
        <f t="shared" si="0"/>
        <v>336</v>
      </c>
    </row>
    <row r="16" spans="1:8" ht="15">
      <c r="A16" s="17"/>
      <c r="B16" s="17"/>
      <c r="C16" s="15" t="s">
        <v>54</v>
      </c>
      <c r="D16" s="16">
        <v>0</v>
      </c>
      <c r="E16" s="16"/>
      <c r="F16" s="16"/>
      <c r="G16" s="16"/>
      <c r="H16" s="16">
        <f t="shared" si="0"/>
        <v>0</v>
      </c>
    </row>
    <row r="17" spans="1:8" ht="15">
      <c r="A17" s="14">
        <v>6</v>
      </c>
      <c r="B17" s="15" t="s">
        <v>59</v>
      </c>
      <c r="C17" s="15" t="s">
        <v>53</v>
      </c>
      <c r="D17" s="16">
        <v>0</v>
      </c>
      <c r="E17" s="16"/>
      <c r="F17" s="16"/>
      <c r="G17" s="16"/>
      <c r="H17" s="16">
        <f t="shared" si="0"/>
        <v>0</v>
      </c>
    </row>
    <row r="18" spans="1:8" ht="15">
      <c r="A18" s="17"/>
      <c r="B18" s="17"/>
      <c r="C18" s="15" t="s">
        <v>54</v>
      </c>
      <c r="D18" s="16">
        <v>0</v>
      </c>
      <c r="E18" s="16"/>
      <c r="F18" s="16"/>
      <c r="G18" s="16"/>
      <c r="H18" s="16">
        <f t="shared" si="0"/>
        <v>0</v>
      </c>
    </row>
    <row r="19" spans="1:8" ht="15">
      <c r="A19" s="17"/>
      <c r="B19" s="17"/>
      <c r="C19" s="17"/>
      <c r="D19" s="16">
        <v>0</v>
      </c>
      <c r="E19" s="16"/>
      <c r="F19" s="16"/>
      <c r="G19" s="16"/>
      <c r="H19" s="16">
        <f t="shared" si="0"/>
        <v>0</v>
      </c>
    </row>
    <row r="20" spans="1:8" ht="15">
      <c r="A20" s="17"/>
      <c r="B20" s="17"/>
      <c r="C20" s="17"/>
      <c r="D20" s="16">
        <v>0</v>
      </c>
      <c r="E20" s="16"/>
      <c r="F20" s="16"/>
      <c r="G20" s="16"/>
      <c r="H20" s="16">
        <f t="shared" si="0"/>
        <v>0</v>
      </c>
    </row>
    <row r="21" spans="1:8" ht="15">
      <c r="A21" s="17"/>
      <c r="B21" s="17"/>
      <c r="C21" s="17"/>
      <c r="D21" s="16"/>
      <c r="E21" s="16"/>
      <c r="F21" s="16"/>
      <c r="G21" s="16"/>
      <c r="H21" s="16">
        <f t="shared" si="0"/>
        <v>0</v>
      </c>
    </row>
    <row r="22" spans="2:8" ht="15.75">
      <c r="B22" s="3" t="s">
        <v>60</v>
      </c>
      <c r="H22" s="11">
        <f>SUM(H7:H21)</f>
        <v>1545.6000000000001</v>
      </c>
    </row>
    <row r="23" ht="15.75" thickBot="1"/>
    <row r="24" spans="1:16" ht="18">
      <c r="A24" s="7">
        <v>19</v>
      </c>
      <c r="B24" s="10" t="s">
        <v>16</v>
      </c>
      <c r="C24" s="7" t="s">
        <v>17</v>
      </c>
      <c r="E24" s="45" t="s">
        <v>45</v>
      </c>
      <c r="F24" s="43"/>
      <c r="G24" s="46"/>
      <c r="H24" s="18" t="s">
        <v>10</v>
      </c>
      <c r="I24" s="45" t="s">
        <v>45</v>
      </c>
      <c r="J24" s="43"/>
      <c r="K24" s="46"/>
      <c r="L24" s="18" t="s">
        <v>11</v>
      </c>
      <c r="M24" s="45" t="s">
        <v>45</v>
      </c>
      <c r="N24" s="43"/>
      <c r="O24" s="46"/>
      <c r="P24" s="18" t="s">
        <v>12</v>
      </c>
    </row>
    <row r="25" spans="4:16" ht="15">
      <c r="D25" s="12" t="s">
        <v>46</v>
      </c>
      <c r="E25" s="12">
        <v>1</v>
      </c>
      <c r="F25" s="12">
        <v>2</v>
      </c>
      <c r="G25" s="12">
        <v>3</v>
      </c>
      <c r="H25" s="13" t="s">
        <v>47</v>
      </c>
      <c r="I25" s="12">
        <v>1</v>
      </c>
      <c r="J25" s="12">
        <v>2</v>
      </c>
      <c r="K25" s="12">
        <v>3</v>
      </c>
      <c r="L25" s="13" t="s">
        <v>47</v>
      </c>
      <c r="M25" s="12">
        <v>1</v>
      </c>
      <c r="N25" s="12">
        <v>2</v>
      </c>
      <c r="O25" s="12">
        <v>3</v>
      </c>
      <c r="P25" s="13" t="s">
        <v>47</v>
      </c>
    </row>
    <row r="26" spans="1:16" ht="15">
      <c r="A26" s="14">
        <v>1</v>
      </c>
      <c r="B26" s="15" t="s">
        <v>61</v>
      </c>
      <c r="C26" s="17"/>
      <c r="D26" s="16">
        <v>11</v>
      </c>
      <c r="E26" s="16">
        <v>5.5</v>
      </c>
      <c r="F26" s="16">
        <v>5</v>
      </c>
      <c r="G26" s="16">
        <v>8</v>
      </c>
      <c r="H26" s="16">
        <f aca="true" t="shared" si="1" ref="H26:H39">(E26+F26+G26)*D26</f>
        <v>203.5</v>
      </c>
      <c r="I26" s="16">
        <v>6.5</v>
      </c>
      <c r="J26" s="16">
        <v>6.5</v>
      </c>
      <c r="K26" s="16">
        <v>8</v>
      </c>
      <c r="L26" s="16">
        <f aca="true" t="shared" si="2" ref="L26:L39">(I26+J26+K26)*D26</f>
        <v>231</v>
      </c>
      <c r="M26" s="16">
        <v>6.5</v>
      </c>
      <c r="N26" s="16">
        <v>6</v>
      </c>
      <c r="O26" s="16">
        <v>6.5</v>
      </c>
      <c r="P26" s="16">
        <f aca="true" t="shared" si="3" ref="P26:P39">(M26+N26+O26)*D26</f>
        <v>209</v>
      </c>
    </row>
    <row r="27" spans="1:16" ht="15">
      <c r="A27" s="14">
        <v>2</v>
      </c>
      <c r="B27" s="15" t="s">
        <v>62</v>
      </c>
      <c r="C27" s="17"/>
      <c r="D27" s="16">
        <v>7</v>
      </c>
      <c r="E27" s="16">
        <v>6</v>
      </c>
      <c r="F27" s="16">
        <v>5</v>
      </c>
      <c r="G27" s="16">
        <v>5.5</v>
      </c>
      <c r="H27" s="16">
        <f t="shared" si="1"/>
        <v>115.5</v>
      </c>
      <c r="I27" s="16">
        <v>6</v>
      </c>
      <c r="J27" s="16">
        <v>7</v>
      </c>
      <c r="K27" s="16">
        <v>7.5</v>
      </c>
      <c r="L27" s="16">
        <f t="shared" si="2"/>
        <v>143.5</v>
      </c>
      <c r="M27" s="16">
        <v>6</v>
      </c>
      <c r="N27" s="16">
        <v>7</v>
      </c>
      <c r="O27" s="16">
        <v>5.5</v>
      </c>
      <c r="P27" s="16">
        <f t="shared" si="3"/>
        <v>129.5</v>
      </c>
    </row>
    <row r="28" spans="1:16" ht="15">
      <c r="A28" s="14">
        <v>3</v>
      </c>
      <c r="B28" s="15" t="s">
        <v>63</v>
      </c>
      <c r="C28" s="17"/>
      <c r="D28" s="16">
        <v>7</v>
      </c>
      <c r="E28" s="16">
        <v>7.5</v>
      </c>
      <c r="F28" s="16">
        <v>7</v>
      </c>
      <c r="G28" s="16">
        <v>7</v>
      </c>
      <c r="H28" s="16">
        <f t="shared" si="1"/>
        <v>150.5</v>
      </c>
      <c r="I28" s="16">
        <v>8.5</v>
      </c>
      <c r="J28" s="16">
        <v>8.5</v>
      </c>
      <c r="K28" s="16">
        <v>8</v>
      </c>
      <c r="L28" s="16">
        <f t="shared" si="2"/>
        <v>175</v>
      </c>
      <c r="M28" s="16">
        <v>8.5</v>
      </c>
      <c r="N28" s="16">
        <v>8.5</v>
      </c>
      <c r="O28" s="16">
        <v>8</v>
      </c>
      <c r="P28" s="16">
        <f t="shared" si="3"/>
        <v>175</v>
      </c>
    </row>
    <row r="29" spans="1:16" ht="15">
      <c r="A29" s="14">
        <v>4</v>
      </c>
      <c r="B29" s="15" t="s">
        <v>63</v>
      </c>
      <c r="C29" s="17"/>
      <c r="D29" s="16">
        <v>7</v>
      </c>
      <c r="E29" s="16">
        <v>7</v>
      </c>
      <c r="F29" s="16">
        <v>7</v>
      </c>
      <c r="G29" s="16">
        <v>7</v>
      </c>
      <c r="H29" s="16">
        <f t="shared" si="1"/>
        <v>147</v>
      </c>
      <c r="I29" s="16">
        <v>8</v>
      </c>
      <c r="J29" s="16">
        <v>8</v>
      </c>
      <c r="K29" s="16">
        <v>7.5</v>
      </c>
      <c r="L29" s="16">
        <f t="shared" si="2"/>
        <v>164.5</v>
      </c>
      <c r="M29" s="16">
        <v>7</v>
      </c>
      <c r="N29" s="16">
        <v>6.5</v>
      </c>
      <c r="O29" s="16">
        <v>7</v>
      </c>
      <c r="P29" s="16">
        <f t="shared" si="3"/>
        <v>143.5</v>
      </c>
    </row>
    <row r="30" spans="1:16" ht="15">
      <c r="A30" s="14">
        <v>5</v>
      </c>
      <c r="B30" s="15" t="s">
        <v>63</v>
      </c>
      <c r="C30" s="17"/>
      <c r="D30" s="16">
        <v>7</v>
      </c>
      <c r="E30" s="16">
        <v>4.5</v>
      </c>
      <c r="F30" s="16">
        <v>4.5</v>
      </c>
      <c r="G30" s="16">
        <v>4.5</v>
      </c>
      <c r="H30" s="16">
        <f t="shared" si="1"/>
        <v>94.5</v>
      </c>
      <c r="I30" s="16">
        <v>0</v>
      </c>
      <c r="J30" s="16">
        <v>0</v>
      </c>
      <c r="K30" s="16">
        <v>0</v>
      </c>
      <c r="L30" s="16">
        <f t="shared" si="2"/>
        <v>0</v>
      </c>
      <c r="M30" s="16">
        <v>4</v>
      </c>
      <c r="N30" s="16">
        <v>6</v>
      </c>
      <c r="O30" s="16">
        <v>6.5</v>
      </c>
      <c r="P30" s="16">
        <f t="shared" si="3"/>
        <v>115.5</v>
      </c>
    </row>
    <row r="31" spans="1:16" ht="15">
      <c r="A31" s="14">
        <v>6</v>
      </c>
      <c r="B31" s="15" t="s">
        <v>63</v>
      </c>
      <c r="C31" s="17"/>
      <c r="D31" s="16">
        <v>7</v>
      </c>
      <c r="E31" s="16">
        <v>4</v>
      </c>
      <c r="F31" s="16">
        <v>3.5</v>
      </c>
      <c r="G31" s="16">
        <v>3.5</v>
      </c>
      <c r="H31" s="16">
        <f t="shared" si="1"/>
        <v>77</v>
      </c>
      <c r="I31" s="16">
        <v>0</v>
      </c>
      <c r="J31" s="16">
        <v>0</v>
      </c>
      <c r="K31" s="16">
        <v>0</v>
      </c>
      <c r="L31" s="16">
        <f t="shared" si="2"/>
        <v>0</v>
      </c>
      <c r="M31" s="16">
        <v>6</v>
      </c>
      <c r="N31" s="16">
        <v>5.5</v>
      </c>
      <c r="O31" s="16">
        <v>6.5</v>
      </c>
      <c r="P31" s="16">
        <f t="shared" si="3"/>
        <v>126</v>
      </c>
    </row>
    <row r="32" spans="1:16" ht="15">
      <c r="A32" s="14">
        <v>7</v>
      </c>
      <c r="B32" s="15" t="s">
        <v>64</v>
      </c>
      <c r="C32" s="17"/>
      <c r="D32" s="16">
        <v>7</v>
      </c>
      <c r="E32" s="16">
        <v>5</v>
      </c>
      <c r="F32" s="16">
        <v>5</v>
      </c>
      <c r="G32" s="16">
        <v>5</v>
      </c>
      <c r="H32" s="16">
        <f t="shared" si="1"/>
        <v>105</v>
      </c>
      <c r="I32" s="16">
        <v>7</v>
      </c>
      <c r="J32" s="16">
        <v>7</v>
      </c>
      <c r="K32" s="16">
        <v>6.5</v>
      </c>
      <c r="L32" s="16">
        <f t="shared" si="2"/>
        <v>143.5</v>
      </c>
      <c r="M32" s="16">
        <v>6.5</v>
      </c>
      <c r="N32" s="16">
        <v>6.5</v>
      </c>
      <c r="O32" s="16">
        <v>6</v>
      </c>
      <c r="P32" s="16">
        <f t="shared" si="3"/>
        <v>133</v>
      </c>
    </row>
    <row r="33" spans="1:16" ht="15">
      <c r="A33" s="14">
        <v>8</v>
      </c>
      <c r="B33" s="15" t="s">
        <v>65</v>
      </c>
      <c r="C33" s="15" t="s">
        <v>66</v>
      </c>
      <c r="D33" s="16">
        <v>7</v>
      </c>
      <c r="E33" s="16">
        <v>5</v>
      </c>
      <c r="F33" s="16">
        <v>5</v>
      </c>
      <c r="G33" s="16">
        <v>5</v>
      </c>
      <c r="H33" s="16">
        <f t="shared" si="1"/>
        <v>105</v>
      </c>
      <c r="I33" s="16">
        <v>7</v>
      </c>
      <c r="J33" s="16">
        <v>7</v>
      </c>
      <c r="K33" s="16">
        <v>7</v>
      </c>
      <c r="L33" s="16">
        <f t="shared" si="2"/>
        <v>147</v>
      </c>
      <c r="M33" s="16">
        <v>6.5</v>
      </c>
      <c r="N33" s="16">
        <v>5.5</v>
      </c>
      <c r="O33" s="16">
        <v>6</v>
      </c>
      <c r="P33" s="16">
        <f t="shared" si="3"/>
        <v>126</v>
      </c>
    </row>
    <row r="34" spans="1:16" ht="15">
      <c r="A34" s="17"/>
      <c r="B34" s="17"/>
      <c r="C34" s="15" t="s">
        <v>67</v>
      </c>
      <c r="D34" s="16">
        <v>7</v>
      </c>
      <c r="E34" s="16">
        <v>1</v>
      </c>
      <c r="F34" s="16">
        <v>0</v>
      </c>
      <c r="G34" s="16">
        <v>0</v>
      </c>
      <c r="H34" s="16">
        <f t="shared" si="1"/>
        <v>7</v>
      </c>
      <c r="I34" s="16">
        <v>7</v>
      </c>
      <c r="J34" s="16">
        <v>7</v>
      </c>
      <c r="K34" s="16">
        <v>7</v>
      </c>
      <c r="L34" s="16">
        <f t="shared" si="2"/>
        <v>147</v>
      </c>
      <c r="M34" s="16">
        <v>4</v>
      </c>
      <c r="N34" s="16">
        <v>4.5</v>
      </c>
      <c r="O34" s="16">
        <v>5</v>
      </c>
      <c r="P34" s="16">
        <f t="shared" si="3"/>
        <v>94.5</v>
      </c>
    </row>
    <row r="35" spans="1:16" ht="15">
      <c r="A35" s="17"/>
      <c r="B35" s="17"/>
      <c r="C35" s="14" t="s">
        <v>68</v>
      </c>
      <c r="D35" s="16">
        <v>11</v>
      </c>
      <c r="E35" s="16">
        <v>6.5</v>
      </c>
      <c r="F35" s="16">
        <v>6</v>
      </c>
      <c r="G35" s="16">
        <v>6.5</v>
      </c>
      <c r="H35" s="16">
        <f t="shared" si="1"/>
        <v>209</v>
      </c>
      <c r="I35" s="16">
        <v>9</v>
      </c>
      <c r="J35" s="16">
        <v>9</v>
      </c>
      <c r="K35" s="16">
        <v>8.5</v>
      </c>
      <c r="L35" s="16">
        <f t="shared" si="2"/>
        <v>291.5</v>
      </c>
      <c r="M35" s="16">
        <v>7</v>
      </c>
      <c r="N35" s="16">
        <v>7</v>
      </c>
      <c r="O35" s="16">
        <v>7</v>
      </c>
      <c r="P35" s="16">
        <f t="shared" si="3"/>
        <v>231</v>
      </c>
    </row>
    <row r="36" spans="1:16" ht="15">
      <c r="A36" s="17"/>
      <c r="B36" s="17"/>
      <c r="C36" s="17"/>
      <c r="D36" s="16">
        <v>4</v>
      </c>
      <c r="E36" s="16">
        <v>4</v>
      </c>
      <c r="F36" s="16">
        <v>4</v>
      </c>
      <c r="G36" s="16">
        <v>4</v>
      </c>
      <c r="H36" s="16">
        <f t="shared" si="1"/>
        <v>48</v>
      </c>
      <c r="I36" s="16">
        <v>4</v>
      </c>
      <c r="J36" s="16">
        <v>4</v>
      </c>
      <c r="K36" s="16">
        <v>4</v>
      </c>
      <c r="L36" s="16">
        <f t="shared" si="2"/>
        <v>48</v>
      </c>
      <c r="M36" s="16">
        <v>4</v>
      </c>
      <c r="N36" s="16">
        <v>4</v>
      </c>
      <c r="O36" s="16">
        <v>4</v>
      </c>
      <c r="P36" s="16">
        <f t="shared" si="3"/>
        <v>48</v>
      </c>
    </row>
    <row r="37" spans="1:16" ht="15">
      <c r="A37" s="17"/>
      <c r="B37" s="17"/>
      <c r="C37" s="17"/>
      <c r="D37" s="16">
        <v>9</v>
      </c>
      <c r="E37" s="16">
        <v>4.5</v>
      </c>
      <c r="F37" s="16">
        <v>4.5</v>
      </c>
      <c r="G37" s="16">
        <v>4.5</v>
      </c>
      <c r="H37" s="16">
        <f t="shared" si="1"/>
        <v>121.5</v>
      </c>
      <c r="I37" s="16">
        <v>4.5</v>
      </c>
      <c r="J37" s="16">
        <v>4.5</v>
      </c>
      <c r="K37" s="16">
        <v>4.5</v>
      </c>
      <c r="L37" s="16">
        <f t="shared" si="2"/>
        <v>121.5</v>
      </c>
      <c r="M37" s="16">
        <v>4.5</v>
      </c>
      <c r="N37" s="16">
        <v>4.5</v>
      </c>
      <c r="O37" s="16">
        <v>4.5</v>
      </c>
      <c r="P37" s="16">
        <f t="shared" si="3"/>
        <v>121.5</v>
      </c>
    </row>
    <row r="38" spans="1:16" ht="15">
      <c r="A38" s="17"/>
      <c r="B38" s="17"/>
      <c r="C38" s="17"/>
      <c r="D38" s="16">
        <v>9</v>
      </c>
      <c r="E38" s="16">
        <v>4.5</v>
      </c>
      <c r="F38" s="16">
        <v>4.5</v>
      </c>
      <c r="G38" s="16">
        <v>4.5</v>
      </c>
      <c r="H38" s="16">
        <f t="shared" si="1"/>
        <v>121.5</v>
      </c>
      <c r="I38" s="16">
        <v>4.5</v>
      </c>
      <c r="J38" s="16">
        <v>4.5</v>
      </c>
      <c r="K38" s="16">
        <v>4.5</v>
      </c>
      <c r="L38" s="16">
        <f t="shared" si="2"/>
        <v>121.5</v>
      </c>
      <c r="M38" s="16">
        <v>4.5</v>
      </c>
      <c r="N38" s="16">
        <v>4.5</v>
      </c>
      <c r="O38" s="16">
        <v>4.5</v>
      </c>
      <c r="P38" s="16">
        <f t="shared" si="3"/>
        <v>121.5</v>
      </c>
    </row>
    <row r="39" spans="1:16" ht="15">
      <c r="A39" s="17"/>
      <c r="B39" s="17"/>
      <c r="C39" s="17"/>
      <c r="D39" s="16">
        <v>0</v>
      </c>
      <c r="E39" s="16"/>
      <c r="F39" s="16"/>
      <c r="G39" s="16"/>
      <c r="H39" s="16">
        <f t="shared" si="1"/>
        <v>0</v>
      </c>
      <c r="I39" s="16"/>
      <c r="J39" s="16"/>
      <c r="K39" s="16"/>
      <c r="L39" s="16">
        <f t="shared" si="2"/>
        <v>0</v>
      </c>
      <c r="M39" s="16"/>
      <c r="N39" s="16"/>
      <c r="O39" s="16"/>
      <c r="P39" s="16">
        <f t="shared" si="3"/>
        <v>0</v>
      </c>
    </row>
    <row r="40" spans="2:16" ht="15.75">
      <c r="B40" s="3" t="s">
        <v>60</v>
      </c>
      <c r="H40" s="11">
        <f>SUM(H26:H39)</f>
        <v>1505</v>
      </c>
      <c r="L40" s="11">
        <f>SUM(L26:L39)</f>
        <v>1734</v>
      </c>
      <c r="P40" s="11">
        <f>SUM(P26:P39)</f>
        <v>1774</v>
      </c>
    </row>
  </sheetData>
  <sheetProtection/>
  <mergeCells count="14">
    <mergeCell ref="M1:N1"/>
    <mergeCell ref="O1:P1"/>
    <mergeCell ref="H2:I2"/>
    <mergeCell ref="J2:K2"/>
    <mergeCell ref="M2:N2"/>
    <mergeCell ref="O2:P2"/>
    <mergeCell ref="D4:H4"/>
    <mergeCell ref="E5:G5"/>
    <mergeCell ref="E24:G24"/>
    <mergeCell ref="I24:K24"/>
    <mergeCell ref="M24:O24"/>
    <mergeCell ref="E1:G2"/>
    <mergeCell ref="H1:I1"/>
    <mergeCell ref="J1:K1"/>
  </mergeCells>
  <printOptions/>
  <pageMargins left="0.393700787401575" right="0" top="0.196850393700787" bottom="0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9">
      <selection activeCell="L39" sqref="L39"/>
    </sheetView>
  </sheetViews>
  <sheetFormatPr defaultColWidth="9.140625" defaultRowHeight="15"/>
  <cols>
    <col min="1" max="1" width="5.7109375" style="0" customWidth="1"/>
    <col min="2" max="2" width="27.7109375" style="0" customWidth="1"/>
    <col min="3" max="3" width="17.7109375" style="0" customWidth="1"/>
    <col min="4" max="4" width="6.28125" style="0" customWidth="1"/>
    <col min="5" max="7" width="4.7109375" style="0" customWidth="1"/>
    <col min="8" max="8" width="10.28125" style="0" customWidth="1"/>
    <col min="9" max="11" width="4.7109375" style="0" customWidth="1"/>
    <col min="12" max="12" width="10.28125" style="0" customWidth="1"/>
    <col min="13" max="15" width="4.7109375" style="0" customWidth="1"/>
    <col min="16" max="16" width="10.28125" style="0" customWidth="1"/>
  </cols>
  <sheetData>
    <row r="1" spans="2:16" ht="15">
      <c r="B1" s="4" t="s">
        <v>2</v>
      </c>
      <c r="E1" s="47" t="s">
        <v>69</v>
      </c>
      <c r="F1" s="43"/>
      <c r="G1" s="43"/>
      <c r="H1" s="50" t="s">
        <v>44</v>
      </c>
      <c r="I1" s="51"/>
      <c r="J1" s="52" t="s">
        <v>10</v>
      </c>
      <c r="K1" s="51"/>
      <c r="L1" s="19" t="s">
        <v>11</v>
      </c>
      <c r="M1" s="52" t="s">
        <v>12</v>
      </c>
      <c r="N1" s="51"/>
      <c r="O1" s="52" t="s">
        <v>13</v>
      </c>
      <c r="P1" s="53"/>
    </row>
    <row r="2" spans="1:16" ht="21" thickBot="1">
      <c r="A2" s="7" t="s">
        <v>14</v>
      </c>
      <c r="B2" s="5" t="s">
        <v>0</v>
      </c>
      <c r="C2" s="1" t="s">
        <v>1</v>
      </c>
      <c r="E2" s="48"/>
      <c r="F2" s="49"/>
      <c r="G2" s="49"/>
      <c r="H2" s="54">
        <f>H22</f>
        <v>2023.5</v>
      </c>
      <c r="I2" s="39"/>
      <c r="J2" s="38">
        <f>H40</f>
        <v>1473</v>
      </c>
      <c r="K2" s="39"/>
      <c r="L2" s="20">
        <f>L40</f>
        <v>1597.5</v>
      </c>
      <c r="M2" s="38">
        <f>P40</f>
        <v>0</v>
      </c>
      <c r="N2" s="39"/>
      <c r="O2" s="40">
        <f>H2+(SUM(J2:M2)-MIN(J2:M2))/2</f>
        <v>3558.75</v>
      </c>
      <c r="P2" s="41"/>
    </row>
    <row r="3" ht="15.75" thickBot="1"/>
    <row r="4" spans="1:8" ht="15.75" thickBot="1">
      <c r="A4" s="8" t="s">
        <v>42</v>
      </c>
      <c r="C4" s="9" t="s">
        <v>43</v>
      </c>
      <c r="D4" s="42" t="s">
        <v>44</v>
      </c>
      <c r="E4" s="43"/>
      <c r="F4" s="43"/>
      <c r="G4" s="43"/>
      <c r="H4" s="44"/>
    </row>
    <row r="5" spans="1:7" ht="18">
      <c r="A5" s="7">
        <v>18</v>
      </c>
      <c r="B5" s="10" t="s">
        <v>19</v>
      </c>
      <c r="C5" s="7" t="s">
        <v>20</v>
      </c>
      <c r="E5" s="45" t="s">
        <v>45</v>
      </c>
      <c r="F5" s="43"/>
      <c r="G5" s="46"/>
    </row>
    <row r="6" spans="4:8" ht="15">
      <c r="D6" s="12" t="s">
        <v>46</v>
      </c>
      <c r="E6" s="12">
        <v>1</v>
      </c>
      <c r="F6" s="12">
        <v>2</v>
      </c>
      <c r="G6" s="12">
        <v>3</v>
      </c>
      <c r="H6" s="13" t="s">
        <v>47</v>
      </c>
    </row>
    <row r="7" spans="1:8" ht="15">
      <c r="A7" s="14">
        <v>1</v>
      </c>
      <c r="B7" s="15" t="s">
        <v>48</v>
      </c>
      <c r="C7" s="15" t="s">
        <v>49</v>
      </c>
      <c r="D7" s="16">
        <v>13</v>
      </c>
      <c r="E7" s="16">
        <v>7</v>
      </c>
      <c r="F7" s="16">
        <v>7.5</v>
      </c>
      <c r="G7" s="16">
        <v>7.5</v>
      </c>
      <c r="H7" s="16">
        <f aca="true" t="shared" si="0" ref="H7:H21">(E7+F7+G7)*D7</f>
        <v>286</v>
      </c>
    </row>
    <row r="8" spans="1:8" ht="15">
      <c r="A8" s="17"/>
      <c r="B8" s="17"/>
      <c r="C8" s="15" t="s">
        <v>50</v>
      </c>
      <c r="D8" s="16">
        <v>13</v>
      </c>
      <c r="E8" s="16">
        <v>6.5</v>
      </c>
      <c r="F8" s="16">
        <v>6.5</v>
      </c>
      <c r="G8" s="16">
        <v>6.5</v>
      </c>
      <c r="H8" s="16">
        <f t="shared" si="0"/>
        <v>253.5</v>
      </c>
    </row>
    <row r="9" spans="1:8" ht="15">
      <c r="A9" s="17"/>
      <c r="B9" s="17"/>
      <c r="C9" s="15" t="s">
        <v>51</v>
      </c>
      <c r="D9" s="16">
        <v>13</v>
      </c>
      <c r="E9" s="16">
        <v>7.5</v>
      </c>
      <c r="F9" s="16">
        <v>7.5</v>
      </c>
      <c r="G9" s="16">
        <v>7.5</v>
      </c>
      <c r="H9" s="16">
        <f t="shared" si="0"/>
        <v>292.5</v>
      </c>
    </row>
    <row r="10" spans="1:8" ht="15">
      <c r="A10" s="14">
        <v>2</v>
      </c>
      <c r="B10" s="15" t="s">
        <v>52</v>
      </c>
      <c r="C10" s="15" t="s">
        <v>53</v>
      </c>
      <c r="D10" s="16">
        <v>20</v>
      </c>
      <c r="E10" s="16">
        <v>4</v>
      </c>
      <c r="F10" s="16">
        <v>4</v>
      </c>
      <c r="G10" s="16">
        <v>4</v>
      </c>
      <c r="H10" s="16">
        <f t="shared" si="0"/>
        <v>240</v>
      </c>
    </row>
    <row r="11" spans="1:8" ht="15">
      <c r="A11" s="17"/>
      <c r="B11" s="17"/>
      <c r="C11" s="15" t="s">
        <v>54</v>
      </c>
      <c r="D11" s="16">
        <v>7</v>
      </c>
      <c r="E11" s="16">
        <v>7.5</v>
      </c>
      <c r="F11" s="16">
        <v>8</v>
      </c>
      <c r="G11" s="16">
        <v>8</v>
      </c>
      <c r="H11" s="16">
        <f t="shared" si="0"/>
        <v>164.5</v>
      </c>
    </row>
    <row r="12" spans="1:8" ht="15">
      <c r="A12" s="14">
        <v>3</v>
      </c>
      <c r="B12" s="15" t="s">
        <v>55</v>
      </c>
      <c r="C12" s="15" t="s">
        <v>53</v>
      </c>
      <c r="D12" s="16">
        <v>3</v>
      </c>
      <c r="E12" s="16">
        <v>5.5</v>
      </c>
      <c r="F12" s="16">
        <v>6.5</v>
      </c>
      <c r="G12" s="16">
        <v>6.5</v>
      </c>
      <c r="H12" s="16">
        <f t="shared" si="0"/>
        <v>55.5</v>
      </c>
    </row>
    <row r="13" spans="1:8" ht="15">
      <c r="A13" s="17"/>
      <c r="B13" s="17"/>
      <c r="C13" s="15" t="s">
        <v>54</v>
      </c>
      <c r="D13" s="16">
        <v>10</v>
      </c>
      <c r="E13" s="16">
        <v>6.5</v>
      </c>
      <c r="F13" s="16">
        <v>7</v>
      </c>
      <c r="G13" s="16">
        <v>7.5</v>
      </c>
      <c r="H13" s="16">
        <f t="shared" si="0"/>
        <v>210</v>
      </c>
    </row>
    <row r="14" spans="1:8" ht="15">
      <c r="A14" s="14">
        <v>4</v>
      </c>
      <c r="B14" s="15" t="s">
        <v>56</v>
      </c>
      <c r="C14" s="17"/>
      <c r="D14" s="16">
        <v>5</v>
      </c>
      <c r="E14" s="16">
        <v>6.5</v>
      </c>
      <c r="F14" s="16">
        <v>6.5</v>
      </c>
      <c r="G14" s="16">
        <v>6.5</v>
      </c>
      <c r="H14" s="16">
        <f t="shared" si="0"/>
        <v>97.5</v>
      </c>
    </row>
    <row r="15" spans="1:8" ht="15">
      <c r="A15" s="14">
        <v>5</v>
      </c>
      <c r="B15" s="15" t="s">
        <v>57</v>
      </c>
      <c r="C15" s="15" t="s">
        <v>58</v>
      </c>
      <c r="D15" s="16">
        <v>16</v>
      </c>
      <c r="E15" s="16">
        <v>8.5</v>
      </c>
      <c r="F15" s="16">
        <v>9</v>
      </c>
      <c r="G15" s="16">
        <v>9</v>
      </c>
      <c r="H15" s="16">
        <f t="shared" si="0"/>
        <v>424</v>
      </c>
    </row>
    <row r="16" spans="1:8" ht="15">
      <c r="A16" s="17"/>
      <c r="B16" s="17"/>
      <c r="C16" s="15" t="s">
        <v>54</v>
      </c>
      <c r="D16" s="16">
        <v>0</v>
      </c>
      <c r="E16" s="16"/>
      <c r="F16" s="16"/>
      <c r="G16" s="16"/>
      <c r="H16" s="16">
        <f t="shared" si="0"/>
        <v>0</v>
      </c>
    </row>
    <row r="17" spans="1:8" ht="15">
      <c r="A17" s="14">
        <v>6</v>
      </c>
      <c r="B17" s="15" t="s">
        <v>59</v>
      </c>
      <c r="C17" s="15" t="s">
        <v>53</v>
      </c>
      <c r="D17" s="16">
        <v>0</v>
      </c>
      <c r="E17" s="16"/>
      <c r="F17" s="16"/>
      <c r="G17" s="16"/>
      <c r="H17" s="16">
        <f t="shared" si="0"/>
        <v>0</v>
      </c>
    </row>
    <row r="18" spans="1:8" ht="15">
      <c r="A18" s="17"/>
      <c r="B18" s="17"/>
      <c r="C18" s="15" t="s">
        <v>54</v>
      </c>
      <c r="D18" s="16">
        <v>0</v>
      </c>
      <c r="E18" s="16"/>
      <c r="F18" s="16"/>
      <c r="G18" s="16"/>
      <c r="H18" s="16">
        <f t="shared" si="0"/>
        <v>0</v>
      </c>
    </row>
    <row r="19" spans="1:8" ht="15">
      <c r="A19" s="17"/>
      <c r="B19" s="17"/>
      <c r="C19" s="17"/>
      <c r="D19" s="16">
        <v>0</v>
      </c>
      <c r="E19" s="16"/>
      <c r="F19" s="16"/>
      <c r="G19" s="16"/>
      <c r="H19" s="16">
        <f t="shared" si="0"/>
        <v>0</v>
      </c>
    </row>
    <row r="20" spans="1:8" ht="15">
      <c r="A20" s="17"/>
      <c r="B20" s="17"/>
      <c r="C20" s="17"/>
      <c r="D20" s="16">
        <v>0</v>
      </c>
      <c r="E20" s="16"/>
      <c r="F20" s="16"/>
      <c r="G20" s="16"/>
      <c r="H20" s="16">
        <f t="shared" si="0"/>
        <v>0</v>
      </c>
    </row>
    <row r="21" spans="1:8" ht="15">
      <c r="A21" s="17"/>
      <c r="B21" s="17"/>
      <c r="C21" s="17"/>
      <c r="D21" s="16"/>
      <c r="E21" s="16"/>
      <c r="F21" s="16"/>
      <c r="G21" s="16"/>
      <c r="H21" s="16">
        <f t="shared" si="0"/>
        <v>0</v>
      </c>
    </row>
    <row r="22" spans="2:8" ht="15.75">
      <c r="B22" s="3" t="s">
        <v>60</v>
      </c>
      <c r="H22" s="11">
        <f>SUM(H7:H21)</f>
        <v>2023.5</v>
      </c>
    </row>
    <row r="23" ht="15.75" thickBot="1"/>
    <row r="24" spans="1:16" ht="18">
      <c r="A24" s="7">
        <v>18</v>
      </c>
      <c r="B24" s="10" t="s">
        <v>19</v>
      </c>
      <c r="C24" s="7" t="s">
        <v>20</v>
      </c>
      <c r="E24" s="45" t="s">
        <v>45</v>
      </c>
      <c r="F24" s="43"/>
      <c r="G24" s="46"/>
      <c r="H24" s="18" t="s">
        <v>10</v>
      </c>
      <c r="I24" s="45" t="s">
        <v>45</v>
      </c>
      <c r="J24" s="43"/>
      <c r="K24" s="46"/>
      <c r="L24" s="18" t="s">
        <v>11</v>
      </c>
      <c r="M24" s="45" t="s">
        <v>45</v>
      </c>
      <c r="N24" s="43"/>
      <c r="O24" s="46"/>
      <c r="P24" s="18" t="s">
        <v>12</v>
      </c>
    </row>
    <row r="25" spans="4:16" ht="15">
      <c r="D25" s="12" t="s">
        <v>46</v>
      </c>
      <c r="E25" s="12">
        <v>1</v>
      </c>
      <c r="F25" s="12">
        <v>2</v>
      </c>
      <c r="G25" s="12">
        <v>3</v>
      </c>
      <c r="H25" s="13" t="s">
        <v>47</v>
      </c>
      <c r="I25" s="12">
        <v>1</v>
      </c>
      <c r="J25" s="12">
        <v>2</v>
      </c>
      <c r="K25" s="12">
        <v>3</v>
      </c>
      <c r="L25" s="13" t="s">
        <v>47</v>
      </c>
      <c r="M25" s="12">
        <v>1</v>
      </c>
      <c r="N25" s="12">
        <v>2</v>
      </c>
      <c r="O25" s="12">
        <v>3</v>
      </c>
      <c r="P25" s="13" t="s">
        <v>47</v>
      </c>
    </row>
    <row r="26" spans="1:16" ht="15">
      <c r="A26" s="14">
        <v>1</v>
      </c>
      <c r="B26" s="15" t="s">
        <v>61</v>
      </c>
      <c r="C26" s="17"/>
      <c r="D26" s="16">
        <v>11</v>
      </c>
      <c r="E26" s="16">
        <v>6</v>
      </c>
      <c r="F26" s="16">
        <v>6.5</v>
      </c>
      <c r="G26" s="16">
        <v>6</v>
      </c>
      <c r="H26" s="16">
        <f aca="true" t="shared" si="1" ref="H26:H39">(E26+F26+G26)*D26</f>
        <v>203.5</v>
      </c>
      <c r="I26" s="16">
        <v>6.5</v>
      </c>
      <c r="J26" s="16">
        <v>6.5</v>
      </c>
      <c r="K26" s="16">
        <v>6</v>
      </c>
      <c r="L26" s="16">
        <f aca="true" t="shared" si="2" ref="L26:L39">(I26+J26+K26)*D26</f>
        <v>209</v>
      </c>
      <c r="M26" s="16"/>
      <c r="N26" s="16"/>
      <c r="O26" s="16"/>
      <c r="P26" s="16">
        <f aca="true" t="shared" si="3" ref="P26:P39">(M26+N26+O26)*D26</f>
        <v>0</v>
      </c>
    </row>
    <row r="27" spans="1:16" ht="15">
      <c r="A27" s="14">
        <v>2</v>
      </c>
      <c r="B27" s="15" t="s">
        <v>62</v>
      </c>
      <c r="C27" s="17"/>
      <c r="D27" s="16">
        <v>7</v>
      </c>
      <c r="E27" s="16">
        <v>4</v>
      </c>
      <c r="F27" s="16">
        <v>4</v>
      </c>
      <c r="G27" s="16">
        <v>5</v>
      </c>
      <c r="H27" s="16">
        <f t="shared" si="1"/>
        <v>91</v>
      </c>
      <c r="I27" s="16">
        <v>7</v>
      </c>
      <c r="J27" s="16">
        <v>6.5</v>
      </c>
      <c r="K27" s="16">
        <v>6.5</v>
      </c>
      <c r="L27" s="16">
        <f t="shared" si="2"/>
        <v>140</v>
      </c>
      <c r="M27" s="16"/>
      <c r="N27" s="16"/>
      <c r="O27" s="16"/>
      <c r="P27" s="16">
        <f t="shared" si="3"/>
        <v>0</v>
      </c>
    </row>
    <row r="28" spans="1:16" ht="15">
      <c r="A28" s="14">
        <v>3</v>
      </c>
      <c r="B28" s="15" t="s">
        <v>63</v>
      </c>
      <c r="C28" s="17"/>
      <c r="D28" s="16">
        <v>7</v>
      </c>
      <c r="E28" s="16">
        <v>4.5</v>
      </c>
      <c r="F28" s="16">
        <v>4.5</v>
      </c>
      <c r="G28" s="16">
        <v>4.5</v>
      </c>
      <c r="H28" s="16">
        <f t="shared" si="1"/>
        <v>94.5</v>
      </c>
      <c r="I28" s="16">
        <v>6</v>
      </c>
      <c r="J28" s="16">
        <v>7</v>
      </c>
      <c r="K28" s="16">
        <v>6</v>
      </c>
      <c r="L28" s="16">
        <f t="shared" si="2"/>
        <v>133</v>
      </c>
      <c r="M28" s="16"/>
      <c r="N28" s="16"/>
      <c r="O28" s="16"/>
      <c r="P28" s="16">
        <f t="shared" si="3"/>
        <v>0</v>
      </c>
    </row>
    <row r="29" spans="1:16" ht="15">
      <c r="A29" s="14">
        <v>4</v>
      </c>
      <c r="B29" s="15" t="s">
        <v>63</v>
      </c>
      <c r="C29" s="17"/>
      <c r="D29" s="16">
        <v>7</v>
      </c>
      <c r="E29" s="16">
        <v>6</v>
      </c>
      <c r="F29" s="16">
        <v>5</v>
      </c>
      <c r="G29" s="16">
        <v>5</v>
      </c>
      <c r="H29" s="16">
        <f t="shared" si="1"/>
        <v>112</v>
      </c>
      <c r="I29" s="16">
        <v>6.5</v>
      </c>
      <c r="J29" s="16">
        <v>5.5</v>
      </c>
      <c r="K29" s="16">
        <v>6.5</v>
      </c>
      <c r="L29" s="16">
        <f t="shared" si="2"/>
        <v>129.5</v>
      </c>
      <c r="M29" s="16"/>
      <c r="N29" s="16"/>
      <c r="O29" s="16"/>
      <c r="P29" s="16">
        <f t="shared" si="3"/>
        <v>0</v>
      </c>
    </row>
    <row r="30" spans="1:16" ht="15">
      <c r="A30" s="14">
        <v>5</v>
      </c>
      <c r="B30" s="15" t="s">
        <v>63</v>
      </c>
      <c r="C30" s="17"/>
      <c r="D30" s="16">
        <v>7</v>
      </c>
      <c r="E30" s="16">
        <v>6</v>
      </c>
      <c r="F30" s="16">
        <v>6.5</v>
      </c>
      <c r="G30" s="16">
        <v>6</v>
      </c>
      <c r="H30" s="16">
        <f t="shared" si="1"/>
        <v>129.5</v>
      </c>
      <c r="I30" s="16">
        <v>5</v>
      </c>
      <c r="J30" s="16">
        <v>5</v>
      </c>
      <c r="K30" s="16">
        <v>5.5</v>
      </c>
      <c r="L30" s="16">
        <f t="shared" si="2"/>
        <v>108.5</v>
      </c>
      <c r="M30" s="16"/>
      <c r="N30" s="16"/>
      <c r="O30" s="16"/>
      <c r="P30" s="16">
        <f t="shared" si="3"/>
        <v>0</v>
      </c>
    </row>
    <row r="31" spans="1:16" ht="15">
      <c r="A31" s="14">
        <v>6</v>
      </c>
      <c r="B31" s="15" t="s">
        <v>63</v>
      </c>
      <c r="C31" s="17"/>
      <c r="D31" s="16">
        <v>7</v>
      </c>
      <c r="E31" s="16">
        <v>6.5</v>
      </c>
      <c r="F31" s="16">
        <v>6.5</v>
      </c>
      <c r="G31" s="16">
        <v>6.5</v>
      </c>
      <c r="H31" s="16">
        <f t="shared" si="1"/>
        <v>136.5</v>
      </c>
      <c r="I31" s="16">
        <v>6.5</v>
      </c>
      <c r="J31" s="16">
        <v>6.5</v>
      </c>
      <c r="K31" s="16">
        <v>6.5</v>
      </c>
      <c r="L31" s="16">
        <f t="shared" si="2"/>
        <v>136.5</v>
      </c>
      <c r="M31" s="16"/>
      <c r="N31" s="16"/>
      <c r="O31" s="16"/>
      <c r="P31" s="16">
        <f t="shared" si="3"/>
        <v>0</v>
      </c>
    </row>
    <row r="32" spans="1:16" ht="15">
      <c r="A32" s="14">
        <v>7</v>
      </c>
      <c r="B32" s="15" t="s">
        <v>64</v>
      </c>
      <c r="C32" s="17"/>
      <c r="D32" s="16">
        <v>7</v>
      </c>
      <c r="E32" s="16">
        <v>6</v>
      </c>
      <c r="F32" s="16">
        <v>6</v>
      </c>
      <c r="G32" s="16">
        <v>6</v>
      </c>
      <c r="H32" s="16">
        <f t="shared" si="1"/>
        <v>126</v>
      </c>
      <c r="I32" s="16">
        <v>6</v>
      </c>
      <c r="J32" s="16">
        <v>6</v>
      </c>
      <c r="K32" s="16">
        <v>6</v>
      </c>
      <c r="L32" s="16">
        <f t="shared" si="2"/>
        <v>126</v>
      </c>
      <c r="M32" s="16"/>
      <c r="N32" s="16"/>
      <c r="O32" s="16"/>
      <c r="P32" s="16">
        <f t="shared" si="3"/>
        <v>0</v>
      </c>
    </row>
    <row r="33" spans="1:16" ht="15">
      <c r="A33" s="14">
        <v>8</v>
      </c>
      <c r="B33" s="15" t="s">
        <v>65</v>
      </c>
      <c r="C33" s="15" t="s">
        <v>66</v>
      </c>
      <c r="D33" s="16">
        <v>7</v>
      </c>
      <c r="E33" s="16">
        <v>5.5</v>
      </c>
      <c r="F33" s="16">
        <v>5.5</v>
      </c>
      <c r="G33" s="16">
        <v>6</v>
      </c>
      <c r="H33" s="16">
        <f t="shared" si="1"/>
        <v>119</v>
      </c>
      <c r="I33" s="16">
        <v>5.5</v>
      </c>
      <c r="J33" s="16">
        <v>5.5</v>
      </c>
      <c r="K33" s="16">
        <v>5</v>
      </c>
      <c r="L33" s="16">
        <f t="shared" si="2"/>
        <v>112</v>
      </c>
      <c r="M33" s="16"/>
      <c r="N33" s="16"/>
      <c r="O33" s="16"/>
      <c r="P33" s="16">
        <f t="shared" si="3"/>
        <v>0</v>
      </c>
    </row>
    <row r="34" spans="1:16" ht="15">
      <c r="A34" s="17"/>
      <c r="B34" s="17"/>
      <c r="C34" s="15" t="s">
        <v>67</v>
      </c>
      <c r="D34" s="16">
        <v>7</v>
      </c>
      <c r="E34" s="16">
        <v>5</v>
      </c>
      <c r="F34" s="16">
        <v>5</v>
      </c>
      <c r="G34" s="16">
        <v>4</v>
      </c>
      <c r="H34" s="16">
        <f t="shared" si="1"/>
        <v>98</v>
      </c>
      <c r="I34" s="16">
        <v>6.5</v>
      </c>
      <c r="J34" s="16">
        <v>7</v>
      </c>
      <c r="K34" s="16">
        <v>6.5</v>
      </c>
      <c r="L34" s="16">
        <f t="shared" si="2"/>
        <v>140</v>
      </c>
      <c r="M34" s="16"/>
      <c r="N34" s="16"/>
      <c r="O34" s="16"/>
      <c r="P34" s="16">
        <f t="shared" si="3"/>
        <v>0</v>
      </c>
    </row>
    <row r="35" spans="1:16" ht="15">
      <c r="A35" s="17"/>
      <c r="B35" s="17"/>
      <c r="C35" s="14" t="s">
        <v>68</v>
      </c>
      <c r="D35" s="16">
        <v>11</v>
      </c>
      <c r="E35" s="16">
        <v>0</v>
      </c>
      <c r="F35" s="16">
        <v>0</v>
      </c>
      <c r="G35" s="16">
        <v>0</v>
      </c>
      <c r="H35" s="16">
        <f t="shared" si="1"/>
        <v>0</v>
      </c>
      <c r="I35" s="16">
        <v>0</v>
      </c>
      <c r="J35" s="16">
        <v>0</v>
      </c>
      <c r="K35" s="16">
        <v>0</v>
      </c>
      <c r="L35" s="16">
        <f t="shared" si="2"/>
        <v>0</v>
      </c>
      <c r="M35" s="16"/>
      <c r="N35" s="16"/>
      <c r="O35" s="16"/>
      <c r="P35" s="16">
        <f t="shared" si="3"/>
        <v>0</v>
      </c>
    </row>
    <row r="36" spans="1:16" ht="15">
      <c r="A36" s="17"/>
      <c r="B36" s="17"/>
      <c r="C36" s="17"/>
      <c r="D36" s="16">
        <v>4</v>
      </c>
      <c r="E36" s="16">
        <v>5.5</v>
      </c>
      <c r="F36" s="16">
        <v>5.5</v>
      </c>
      <c r="G36" s="16">
        <v>5.5</v>
      </c>
      <c r="H36" s="16">
        <f t="shared" si="1"/>
        <v>66</v>
      </c>
      <c r="I36" s="16">
        <v>5.5</v>
      </c>
      <c r="J36" s="16">
        <v>5.5</v>
      </c>
      <c r="K36" s="16">
        <v>5.5</v>
      </c>
      <c r="L36" s="16">
        <f t="shared" si="2"/>
        <v>66</v>
      </c>
      <c r="M36" s="16"/>
      <c r="N36" s="16"/>
      <c r="O36" s="16"/>
      <c r="P36" s="16">
        <f t="shared" si="3"/>
        <v>0</v>
      </c>
    </row>
    <row r="37" spans="1:16" ht="15">
      <c r="A37" s="17"/>
      <c r="B37" s="17"/>
      <c r="C37" s="17"/>
      <c r="D37" s="16">
        <v>9</v>
      </c>
      <c r="E37" s="16">
        <v>5.5</v>
      </c>
      <c r="F37" s="16">
        <v>5.5</v>
      </c>
      <c r="G37" s="16">
        <v>5.5</v>
      </c>
      <c r="H37" s="16">
        <f t="shared" si="1"/>
        <v>148.5</v>
      </c>
      <c r="I37" s="16">
        <v>5.5</v>
      </c>
      <c r="J37" s="16">
        <v>5.5</v>
      </c>
      <c r="K37" s="16">
        <v>5.5</v>
      </c>
      <c r="L37" s="16">
        <f t="shared" si="2"/>
        <v>148.5</v>
      </c>
      <c r="M37" s="16"/>
      <c r="N37" s="16"/>
      <c r="O37" s="16"/>
      <c r="P37" s="16">
        <f t="shared" si="3"/>
        <v>0</v>
      </c>
    </row>
    <row r="38" spans="1:16" ht="15">
      <c r="A38" s="17"/>
      <c r="B38" s="17"/>
      <c r="C38" s="17"/>
      <c r="D38" s="16">
        <v>9</v>
      </c>
      <c r="E38" s="16">
        <v>5.5</v>
      </c>
      <c r="F38" s="16">
        <v>5.5</v>
      </c>
      <c r="G38" s="16">
        <v>5.5</v>
      </c>
      <c r="H38" s="16">
        <f t="shared" si="1"/>
        <v>148.5</v>
      </c>
      <c r="I38" s="16">
        <v>5.5</v>
      </c>
      <c r="J38" s="16">
        <v>5.5</v>
      </c>
      <c r="K38" s="16">
        <v>5.5</v>
      </c>
      <c r="L38" s="16">
        <f t="shared" si="2"/>
        <v>148.5</v>
      </c>
      <c r="M38" s="16"/>
      <c r="N38" s="16"/>
      <c r="O38" s="16"/>
      <c r="P38" s="16">
        <f t="shared" si="3"/>
        <v>0</v>
      </c>
    </row>
    <row r="39" spans="1:16" ht="15">
      <c r="A39" s="17"/>
      <c r="B39" s="17"/>
      <c r="C39" s="17"/>
      <c r="D39" s="16">
        <v>0</v>
      </c>
      <c r="E39" s="16"/>
      <c r="F39" s="16"/>
      <c r="G39" s="16"/>
      <c r="H39" s="16">
        <f t="shared" si="1"/>
        <v>0</v>
      </c>
      <c r="I39" s="16"/>
      <c r="J39" s="16"/>
      <c r="K39" s="16"/>
      <c r="L39" s="16">
        <f t="shared" si="2"/>
        <v>0</v>
      </c>
      <c r="M39" s="16"/>
      <c r="N39" s="16"/>
      <c r="O39" s="16"/>
      <c r="P39" s="16">
        <f t="shared" si="3"/>
        <v>0</v>
      </c>
    </row>
    <row r="40" spans="2:16" ht="15.75">
      <c r="B40" s="3" t="s">
        <v>60</v>
      </c>
      <c r="H40" s="11">
        <f>SUM(H26:H39)</f>
        <v>1473</v>
      </c>
      <c r="L40" s="11">
        <f>SUM(L26:L39)</f>
        <v>1597.5</v>
      </c>
      <c r="P40" s="11">
        <f>SUM(P26:P39)</f>
        <v>0</v>
      </c>
    </row>
  </sheetData>
  <sheetProtection/>
  <mergeCells count="14">
    <mergeCell ref="M1:N1"/>
    <mergeCell ref="O1:P1"/>
    <mergeCell ref="H2:I2"/>
    <mergeCell ref="J2:K2"/>
    <mergeCell ref="M2:N2"/>
    <mergeCell ref="O2:P2"/>
    <mergeCell ref="D4:H4"/>
    <mergeCell ref="E5:G5"/>
    <mergeCell ref="E24:G24"/>
    <mergeCell ref="I24:K24"/>
    <mergeCell ref="M24:O24"/>
    <mergeCell ref="E1:G2"/>
    <mergeCell ref="H1:I1"/>
    <mergeCell ref="J1:K1"/>
  </mergeCells>
  <printOptions/>
  <pageMargins left="0.393700787401575" right="0" top="0.196850393700787" bottom="0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22">
      <selection activeCell="F35" sqref="F35"/>
    </sheetView>
  </sheetViews>
  <sheetFormatPr defaultColWidth="9.140625" defaultRowHeight="15"/>
  <cols>
    <col min="1" max="1" width="5.7109375" style="0" customWidth="1"/>
    <col min="2" max="2" width="27.7109375" style="0" customWidth="1"/>
    <col min="3" max="3" width="17.7109375" style="0" customWidth="1"/>
    <col min="4" max="4" width="6.28125" style="0" customWidth="1"/>
    <col min="5" max="7" width="4.7109375" style="0" customWidth="1"/>
    <col min="8" max="8" width="10.28125" style="0" customWidth="1"/>
    <col min="9" max="11" width="4.7109375" style="0" customWidth="1"/>
    <col min="12" max="12" width="10.28125" style="0" customWidth="1"/>
    <col min="13" max="15" width="4.7109375" style="0" customWidth="1"/>
    <col min="16" max="16" width="10.28125" style="0" customWidth="1"/>
  </cols>
  <sheetData>
    <row r="1" spans="2:16" ht="15">
      <c r="B1" s="4" t="s">
        <v>2</v>
      </c>
      <c r="E1" s="47" t="s">
        <v>69</v>
      </c>
      <c r="F1" s="43"/>
      <c r="G1" s="43"/>
      <c r="H1" s="50" t="s">
        <v>44</v>
      </c>
      <c r="I1" s="51"/>
      <c r="J1" s="52" t="s">
        <v>10</v>
      </c>
      <c r="K1" s="51"/>
      <c r="L1" s="19" t="s">
        <v>11</v>
      </c>
      <c r="M1" s="52" t="s">
        <v>12</v>
      </c>
      <c r="N1" s="51"/>
      <c r="O1" s="52" t="s">
        <v>13</v>
      </c>
      <c r="P1" s="53"/>
    </row>
    <row r="2" spans="1:16" ht="21" thickBot="1">
      <c r="A2" s="7" t="s">
        <v>14</v>
      </c>
      <c r="B2" s="5" t="s">
        <v>0</v>
      </c>
      <c r="C2" s="1" t="s">
        <v>1</v>
      </c>
      <c r="E2" s="48"/>
      <c r="F2" s="49"/>
      <c r="G2" s="49"/>
      <c r="H2" s="54">
        <f>H22</f>
        <v>1813.5</v>
      </c>
      <c r="I2" s="39"/>
      <c r="J2" s="38">
        <f>H40</f>
        <v>0</v>
      </c>
      <c r="K2" s="39"/>
      <c r="L2" s="20">
        <f>L40</f>
        <v>0</v>
      </c>
      <c r="M2" s="38">
        <f>P40</f>
        <v>0</v>
      </c>
      <c r="N2" s="39"/>
      <c r="O2" s="40">
        <f>H2+(SUM(J2:M2)-MIN(J2:M2))/2</f>
        <v>1813.5</v>
      </c>
      <c r="P2" s="41"/>
    </row>
    <row r="3" ht="15.75" thickBot="1"/>
    <row r="4" spans="1:8" ht="15.75" thickBot="1">
      <c r="A4" s="8" t="s">
        <v>42</v>
      </c>
      <c r="C4" s="9" t="s">
        <v>43</v>
      </c>
      <c r="D4" s="42" t="s">
        <v>44</v>
      </c>
      <c r="E4" s="43"/>
      <c r="F4" s="43"/>
      <c r="G4" s="43"/>
      <c r="H4" s="44"/>
    </row>
    <row r="5" spans="1:7" ht="18">
      <c r="A5" s="7">
        <v>13</v>
      </c>
      <c r="B5" s="10" t="s">
        <v>22</v>
      </c>
      <c r="C5" s="7" t="s">
        <v>23</v>
      </c>
      <c r="E5" s="45" t="s">
        <v>45</v>
      </c>
      <c r="F5" s="43"/>
      <c r="G5" s="46"/>
    </row>
    <row r="6" spans="4:8" ht="15">
      <c r="D6" s="12" t="s">
        <v>46</v>
      </c>
      <c r="E6" s="12">
        <v>1</v>
      </c>
      <c r="F6" s="12">
        <v>2</v>
      </c>
      <c r="G6" s="12">
        <v>3</v>
      </c>
      <c r="H6" s="13" t="s">
        <v>47</v>
      </c>
    </row>
    <row r="7" spans="1:8" ht="15">
      <c r="A7" s="14">
        <v>1</v>
      </c>
      <c r="B7" s="15" t="s">
        <v>48</v>
      </c>
      <c r="C7" s="15" t="s">
        <v>49</v>
      </c>
      <c r="D7" s="16">
        <v>13</v>
      </c>
      <c r="E7" s="16">
        <v>3</v>
      </c>
      <c r="F7" s="16">
        <v>3</v>
      </c>
      <c r="G7" s="16">
        <v>3.5</v>
      </c>
      <c r="H7" s="16">
        <f aca="true" t="shared" si="0" ref="H7:H21">(E7+F7+G7)*D7</f>
        <v>123.5</v>
      </c>
    </row>
    <row r="8" spans="1:8" ht="15">
      <c r="A8" s="17"/>
      <c r="B8" s="17"/>
      <c r="C8" s="15" t="s">
        <v>50</v>
      </c>
      <c r="D8" s="16">
        <v>13</v>
      </c>
      <c r="E8" s="16">
        <v>3.5</v>
      </c>
      <c r="F8" s="16">
        <v>3.5</v>
      </c>
      <c r="G8" s="16">
        <v>3.5</v>
      </c>
      <c r="H8" s="16">
        <f t="shared" si="0"/>
        <v>136.5</v>
      </c>
    </row>
    <row r="9" spans="1:8" ht="15">
      <c r="A9" s="17"/>
      <c r="B9" s="17"/>
      <c r="C9" s="15" t="s">
        <v>51</v>
      </c>
      <c r="D9" s="16">
        <v>13</v>
      </c>
      <c r="E9" s="16">
        <v>3</v>
      </c>
      <c r="F9" s="16">
        <v>3.5</v>
      </c>
      <c r="G9" s="16">
        <v>3.5</v>
      </c>
      <c r="H9" s="16">
        <f t="shared" si="0"/>
        <v>130</v>
      </c>
    </row>
    <row r="10" spans="1:8" ht="15">
      <c r="A10" s="14">
        <v>2</v>
      </c>
      <c r="B10" s="15" t="s">
        <v>52</v>
      </c>
      <c r="C10" s="15" t="s">
        <v>53</v>
      </c>
      <c r="D10" s="16">
        <v>20</v>
      </c>
      <c r="E10" s="16">
        <v>10</v>
      </c>
      <c r="F10" s="16">
        <v>10</v>
      </c>
      <c r="G10" s="16">
        <v>10</v>
      </c>
      <c r="H10" s="16">
        <f t="shared" si="0"/>
        <v>600</v>
      </c>
    </row>
    <row r="11" spans="1:8" ht="15">
      <c r="A11" s="17"/>
      <c r="B11" s="17"/>
      <c r="C11" s="15" t="s">
        <v>54</v>
      </c>
      <c r="D11" s="16">
        <v>7</v>
      </c>
      <c r="E11" s="16">
        <v>1</v>
      </c>
      <c r="F11" s="16">
        <v>1</v>
      </c>
      <c r="G11" s="16">
        <v>1</v>
      </c>
      <c r="H11" s="16">
        <f t="shared" si="0"/>
        <v>21</v>
      </c>
    </row>
    <row r="12" spans="1:8" ht="15">
      <c r="A12" s="14">
        <v>3</v>
      </c>
      <c r="B12" s="15" t="s">
        <v>55</v>
      </c>
      <c r="C12" s="15" t="s">
        <v>53</v>
      </c>
      <c r="D12" s="16">
        <v>3</v>
      </c>
      <c r="E12" s="16">
        <v>1</v>
      </c>
      <c r="F12" s="16">
        <v>1</v>
      </c>
      <c r="G12" s="16">
        <v>1</v>
      </c>
      <c r="H12" s="16">
        <f t="shared" si="0"/>
        <v>9</v>
      </c>
    </row>
    <row r="13" spans="1:8" ht="15">
      <c r="A13" s="17"/>
      <c r="B13" s="17"/>
      <c r="C13" s="15" t="s">
        <v>54</v>
      </c>
      <c r="D13" s="16">
        <v>10</v>
      </c>
      <c r="E13" s="16">
        <v>7.5</v>
      </c>
      <c r="F13" s="16">
        <v>7.5</v>
      </c>
      <c r="G13" s="16">
        <v>7.5</v>
      </c>
      <c r="H13" s="16">
        <f t="shared" si="0"/>
        <v>225</v>
      </c>
    </row>
    <row r="14" spans="1:8" ht="15">
      <c r="A14" s="14">
        <v>4</v>
      </c>
      <c r="B14" s="15" t="s">
        <v>56</v>
      </c>
      <c r="C14" s="17"/>
      <c r="D14" s="16">
        <v>5</v>
      </c>
      <c r="E14" s="16">
        <v>7.5</v>
      </c>
      <c r="F14" s="16">
        <v>7.5</v>
      </c>
      <c r="G14" s="16">
        <v>7.5</v>
      </c>
      <c r="H14" s="16">
        <f t="shared" si="0"/>
        <v>112.5</v>
      </c>
    </row>
    <row r="15" spans="1:8" ht="15">
      <c r="A15" s="14">
        <v>5</v>
      </c>
      <c r="B15" s="15" t="s">
        <v>57</v>
      </c>
      <c r="C15" s="15" t="s">
        <v>58</v>
      </c>
      <c r="D15" s="16">
        <v>16</v>
      </c>
      <c r="E15" s="16">
        <v>9.5</v>
      </c>
      <c r="F15" s="16">
        <v>9.5</v>
      </c>
      <c r="G15" s="16">
        <v>9.5</v>
      </c>
      <c r="H15" s="16">
        <f t="shared" si="0"/>
        <v>456</v>
      </c>
    </row>
    <row r="16" spans="1:8" ht="15">
      <c r="A16" s="17"/>
      <c r="B16" s="17"/>
      <c r="C16" s="15" t="s">
        <v>54</v>
      </c>
      <c r="D16" s="16">
        <v>0</v>
      </c>
      <c r="E16" s="16"/>
      <c r="F16" s="16"/>
      <c r="G16" s="16"/>
      <c r="H16" s="16">
        <f t="shared" si="0"/>
        <v>0</v>
      </c>
    </row>
    <row r="17" spans="1:8" ht="15">
      <c r="A17" s="14">
        <v>6</v>
      </c>
      <c r="B17" s="15" t="s">
        <v>59</v>
      </c>
      <c r="C17" s="15" t="s">
        <v>53</v>
      </c>
      <c r="D17" s="16">
        <v>0</v>
      </c>
      <c r="E17" s="16"/>
      <c r="F17" s="16"/>
      <c r="G17" s="16"/>
      <c r="H17" s="16">
        <f t="shared" si="0"/>
        <v>0</v>
      </c>
    </row>
    <row r="18" spans="1:8" ht="15">
      <c r="A18" s="17"/>
      <c r="B18" s="17"/>
      <c r="C18" s="15" t="s">
        <v>54</v>
      </c>
      <c r="D18" s="16">
        <v>0</v>
      </c>
      <c r="E18" s="16"/>
      <c r="F18" s="16"/>
      <c r="G18" s="16"/>
      <c r="H18" s="16">
        <f t="shared" si="0"/>
        <v>0</v>
      </c>
    </row>
    <row r="19" spans="1:8" ht="15">
      <c r="A19" s="17"/>
      <c r="B19" s="17"/>
      <c r="C19" s="17"/>
      <c r="D19" s="16">
        <v>0</v>
      </c>
      <c r="E19" s="16"/>
      <c r="F19" s="16"/>
      <c r="G19" s="16"/>
      <c r="H19" s="16">
        <f t="shared" si="0"/>
        <v>0</v>
      </c>
    </row>
    <row r="20" spans="1:8" ht="15">
      <c r="A20" s="17"/>
      <c r="B20" s="17"/>
      <c r="C20" s="17"/>
      <c r="D20" s="16">
        <v>0</v>
      </c>
      <c r="E20" s="16"/>
      <c r="F20" s="16"/>
      <c r="G20" s="16"/>
      <c r="H20" s="16">
        <f t="shared" si="0"/>
        <v>0</v>
      </c>
    </row>
    <row r="21" spans="1:8" ht="15">
      <c r="A21" s="17"/>
      <c r="B21" s="17"/>
      <c r="C21" s="17"/>
      <c r="D21" s="16"/>
      <c r="E21" s="16"/>
      <c r="F21" s="16"/>
      <c r="G21" s="16"/>
      <c r="H21" s="16">
        <f t="shared" si="0"/>
        <v>0</v>
      </c>
    </row>
    <row r="22" spans="2:8" ht="15.75">
      <c r="B22" s="3" t="s">
        <v>60</v>
      </c>
      <c r="H22" s="11">
        <f>SUM(H7:H21)</f>
        <v>1813.5</v>
      </c>
    </row>
    <row r="23" ht="15.75" thickBot="1"/>
    <row r="24" spans="1:16" ht="18">
      <c r="A24" s="7">
        <v>13</v>
      </c>
      <c r="B24" s="10" t="s">
        <v>22</v>
      </c>
      <c r="C24" s="7" t="s">
        <v>23</v>
      </c>
      <c r="E24" s="45" t="s">
        <v>45</v>
      </c>
      <c r="F24" s="43"/>
      <c r="G24" s="46"/>
      <c r="H24" s="18" t="s">
        <v>10</v>
      </c>
      <c r="I24" s="45" t="s">
        <v>45</v>
      </c>
      <c r="J24" s="43"/>
      <c r="K24" s="46"/>
      <c r="L24" s="18" t="s">
        <v>11</v>
      </c>
      <c r="M24" s="45" t="s">
        <v>45</v>
      </c>
      <c r="N24" s="43"/>
      <c r="O24" s="46"/>
      <c r="P24" s="18" t="s">
        <v>12</v>
      </c>
    </row>
    <row r="25" spans="4:16" ht="15">
      <c r="D25" s="12" t="s">
        <v>46</v>
      </c>
      <c r="E25" s="12">
        <v>1</v>
      </c>
      <c r="F25" s="12">
        <v>2</v>
      </c>
      <c r="G25" s="12">
        <v>3</v>
      </c>
      <c r="H25" s="13" t="s">
        <v>47</v>
      </c>
      <c r="I25" s="12">
        <v>1</v>
      </c>
      <c r="J25" s="12">
        <v>2</v>
      </c>
      <c r="K25" s="12">
        <v>3</v>
      </c>
      <c r="L25" s="13" t="s">
        <v>47</v>
      </c>
      <c r="M25" s="12">
        <v>1</v>
      </c>
      <c r="N25" s="12">
        <v>2</v>
      </c>
      <c r="O25" s="12">
        <v>3</v>
      </c>
      <c r="P25" s="13" t="s">
        <v>47</v>
      </c>
    </row>
    <row r="26" spans="1:16" ht="15">
      <c r="A26" s="14">
        <v>1</v>
      </c>
      <c r="B26" s="15" t="s">
        <v>61</v>
      </c>
      <c r="C26" s="17"/>
      <c r="D26" s="16">
        <v>11</v>
      </c>
      <c r="E26" s="16">
        <v>0</v>
      </c>
      <c r="F26" s="16">
        <v>0</v>
      </c>
      <c r="G26" s="16">
        <v>0</v>
      </c>
      <c r="H26" s="16">
        <f aca="true" t="shared" si="1" ref="H26:H39">(E26+F26+G26)*D26</f>
        <v>0</v>
      </c>
      <c r="I26" s="16"/>
      <c r="J26" s="16"/>
      <c r="K26" s="16"/>
      <c r="L26" s="16">
        <f aca="true" t="shared" si="2" ref="L26:L39">(I26+J26+K26)*D26</f>
        <v>0</v>
      </c>
      <c r="M26" s="16"/>
      <c r="N26" s="16"/>
      <c r="O26" s="16"/>
      <c r="P26" s="16">
        <f aca="true" t="shared" si="3" ref="P26:P39">(M26+N26+O26)*D26</f>
        <v>0</v>
      </c>
    </row>
    <row r="27" spans="1:16" ht="15">
      <c r="A27" s="14">
        <v>2</v>
      </c>
      <c r="B27" s="15" t="s">
        <v>62</v>
      </c>
      <c r="C27" s="17"/>
      <c r="D27" s="16">
        <v>7</v>
      </c>
      <c r="E27" s="16">
        <v>0</v>
      </c>
      <c r="F27" s="16">
        <v>0</v>
      </c>
      <c r="G27" s="16">
        <v>0</v>
      </c>
      <c r="H27" s="16">
        <f t="shared" si="1"/>
        <v>0</v>
      </c>
      <c r="I27" s="16"/>
      <c r="J27" s="16"/>
      <c r="K27" s="16"/>
      <c r="L27" s="16">
        <f t="shared" si="2"/>
        <v>0</v>
      </c>
      <c r="M27" s="16"/>
      <c r="N27" s="16"/>
      <c r="O27" s="16"/>
      <c r="P27" s="16">
        <f t="shared" si="3"/>
        <v>0</v>
      </c>
    </row>
    <row r="28" spans="1:16" ht="15">
      <c r="A28" s="14">
        <v>3</v>
      </c>
      <c r="B28" s="15" t="s">
        <v>63</v>
      </c>
      <c r="C28" s="17"/>
      <c r="D28" s="16">
        <v>7</v>
      </c>
      <c r="E28" s="16">
        <v>0</v>
      </c>
      <c r="F28" s="16">
        <v>0</v>
      </c>
      <c r="G28" s="16">
        <v>0</v>
      </c>
      <c r="H28" s="16">
        <f t="shared" si="1"/>
        <v>0</v>
      </c>
      <c r="I28" s="16"/>
      <c r="J28" s="16"/>
      <c r="K28" s="16"/>
      <c r="L28" s="16">
        <f t="shared" si="2"/>
        <v>0</v>
      </c>
      <c r="M28" s="16"/>
      <c r="N28" s="16"/>
      <c r="O28" s="16"/>
      <c r="P28" s="16">
        <f t="shared" si="3"/>
        <v>0</v>
      </c>
    </row>
    <row r="29" spans="1:16" ht="15">
      <c r="A29" s="14">
        <v>4</v>
      </c>
      <c r="B29" s="15" t="s">
        <v>63</v>
      </c>
      <c r="C29" s="17"/>
      <c r="D29" s="16">
        <v>7</v>
      </c>
      <c r="E29" s="16">
        <v>0</v>
      </c>
      <c r="F29" s="16">
        <v>0</v>
      </c>
      <c r="G29" s="16">
        <v>0</v>
      </c>
      <c r="H29" s="16">
        <f t="shared" si="1"/>
        <v>0</v>
      </c>
      <c r="I29" s="16"/>
      <c r="J29" s="16"/>
      <c r="K29" s="16"/>
      <c r="L29" s="16">
        <f t="shared" si="2"/>
        <v>0</v>
      </c>
      <c r="M29" s="16"/>
      <c r="N29" s="16"/>
      <c r="O29" s="16"/>
      <c r="P29" s="16">
        <f t="shared" si="3"/>
        <v>0</v>
      </c>
    </row>
    <row r="30" spans="1:16" ht="15">
      <c r="A30" s="14">
        <v>5</v>
      </c>
      <c r="B30" s="15" t="s">
        <v>63</v>
      </c>
      <c r="C30" s="17"/>
      <c r="D30" s="16">
        <v>7</v>
      </c>
      <c r="E30" s="16">
        <v>0</v>
      </c>
      <c r="F30" s="16">
        <v>0</v>
      </c>
      <c r="G30" s="16">
        <v>0</v>
      </c>
      <c r="H30" s="16">
        <f t="shared" si="1"/>
        <v>0</v>
      </c>
      <c r="I30" s="16"/>
      <c r="J30" s="16"/>
      <c r="K30" s="16"/>
      <c r="L30" s="16">
        <f t="shared" si="2"/>
        <v>0</v>
      </c>
      <c r="M30" s="16"/>
      <c r="N30" s="16"/>
      <c r="O30" s="16"/>
      <c r="P30" s="16">
        <f t="shared" si="3"/>
        <v>0</v>
      </c>
    </row>
    <row r="31" spans="1:16" ht="15">
      <c r="A31" s="14">
        <v>6</v>
      </c>
      <c r="B31" s="15" t="s">
        <v>63</v>
      </c>
      <c r="C31" s="17"/>
      <c r="D31" s="16">
        <v>7</v>
      </c>
      <c r="E31" s="16">
        <v>0</v>
      </c>
      <c r="F31" s="16">
        <v>0</v>
      </c>
      <c r="G31" s="16">
        <v>0</v>
      </c>
      <c r="H31" s="16">
        <f t="shared" si="1"/>
        <v>0</v>
      </c>
      <c r="I31" s="16"/>
      <c r="J31" s="16"/>
      <c r="K31" s="16"/>
      <c r="L31" s="16">
        <f t="shared" si="2"/>
        <v>0</v>
      </c>
      <c r="M31" s="16"/>
      <c r="N31" s="16"/>
      <c r="O31" s="16"/>
      <c r="P31" s="16">
        <f t="shared" si="3"/>
        <v>0</v>
      </c>
    </row>
    <row r="32" spans="1:16" ht="15">
      <c r="A32" s="14">
        <v>7</v>
      </c>
      <c r="B32" s="15" t="s">
        <v>64</v>
      </c>
      <c r="C32" s="17"/>
      <c r="D32" s="16">
        <v>7</v>
      </c>
      <c r="E32" s="16">
        <v>0</v>
      </c>
      <c r="F32" s="16">
        <v>0</v>
      </c>
      <c r="G32" s="16">
        <v>0</v>
      </c>
      <c r="H32" s="16">
        <f t="shared" si="1"/>
        <v>0</v>
      </c>
      <c r="I32" s="16"/>
      <c r="J32" s="16"/>
      <c r="K32" s="16"/>
      <c r="L32" s="16">
        <f t="shared" si="2"/>
        <v>0</v>
      </c>
      <c r="M32" s="16"/>
      <c r="N32" s="16"/>
      <c r="O32" s="16"/>
      <c r="P32" s="16">
        <f t="shared" si="3"/>
        <v>0</v>
      </c>
    </row>
    <row r="33" spans="1:16" ht="15">
      <c r="A33" s="14">
        <v>8</v>
      </c>
      <c r="B33" s="15" t="s">
        <v>65</v>
      </c>
      <c r="C33" s="15" t="s">
        <v>66</v>
      </c>
      <c r="D33" s="16">
        <v>7</v>
      </c>
      <c r="E33" s="16">
        <v>0</v>
      </c>
      <c r="F33" s="16">
        <v>0</v>
      </c>
      <c r="G33" s="16">
        <v>0</v>
      </c>
      <c r="H33" s="16">
        <f t="shared" si="1"/>
        <v>0</v>
      </c>
      <c r="I33" s="16"/>
      <c r="J33" s="16"/>
      <c r="K33" s="16"/>
      <c r="L33" s="16">
        <f t="shared" si="2"/>
        <v>0</v>
      </c>
      <c r="M33" s="16"/>
      <c r="N33" s="16"/>
      <c r="O33" s="16"/>
      <c r="P33" s="16">
        <f t="shared" si="3"/>
        <v>0</v>
      </c>
    </row>
    <row r="34" spans="1:16" ht="15">
      <c r="A34" s="17"/>
      <c r="B34" s="17"/>
      <c r="C34" s="15" t="s">
        <v>67</v>
      </c>
      <c r="D34" s="16">
        <v>7</v>
      </c>
      <c r="E34" s="16">
        <v>0</v>
      </c>
      <c r="F34" s="16">
        <v>0</v>
      </c>
      <c r="G34" s="16">
        <v>0</v>
      </c>
      <c r="H34" s="16">
        <f t="shared" si="1"/>
        <v>0</v>
      </c>
      <c r="I34" s="16"/>
      <c r="J34" s="16"/>
      <c r="K34" s="16"/>
      <c r="L34" s="16">
        <f t="shared" si="2"/>
        <v>0</v>
      </c>
      <c r="M34" s="16"/>
      <c r="N34" s="16"/>
      <c r="O34" s="16"/>
      <c r="P34" s="16">
        <f t="shared" si="3"/>
        <v>0</v>
      </c>
    </row>
    <row r="35" spans="1:16" ht="15">
      <c r="A35" s="17"/>
      <c r="B35" s="17"/>
      <c r="C35" s="14" t="s">
        <v>68</v>
      </c>
      <c r="D35" s="16">
        <v>11</v>
      </c>
      <c r="E35" s="16">
        <v>0</v>
      </c>
      <c r="F35" s="16">
        <v>0</v>
      </c>
      <c r="G35" s="16">
        <v>0</v>
      </c>
      <c r="H35" s="16">
        <f t="shared" si="1"/>
        <v>0</v>
      </c>
      <c r="I35" s="16"/>
      <c r="J35" s="16"/>
      <c r="K35" s="16"/>
      <c r="L35" s="16">
        <f t="shared" si="2"/>
        <v>0</v>
      </c>
      <c r="M35" s="16"/>
      <c r="N35" s="16"/>
      <c r="O35" s="16"/>
      <c r="P35" s="16">
        <f t="shared" si="3"/>
        <v>0</v>
      </c>
    </row>
    <row r="36" spans="1:16" ht="15">
      <c r="A36" s="17"/>
      <c r="B36" s="17"/>
      <c r="C36" s="17"/>
      <c r="D36" s="16">
        <v>4</v>
      </c>
      <c r="E36" s="16">
        <v>0</v>
      </c>
      <c r="F36" s="16">
        <v>0</v>
      </c>
      <c r="G36" s="16">
        <v>0</v>
      </c>
      <c r="H36" s="16">
        <f t="shared" si="1"/>
        <v>0</v>
      </c>
      <c r="I36" s="16"/>
      <c r="J36" s="16"/>
      <c r="K36" s="16"/>
      <c r="L36" s="16">
        <f t="shared" si="2"/>
        <v>0</v>
      </c>
      <c r="M36" s="16"/>
      <c r="N36" s="16"/>
      <c r="O36" s="16"/>
      <c r="P36" s="16">
        <f t="shared" si="3"/>
        <v>0</v>
      </c>
    </row>
    <row r="37" spans="1:16" ht="15">
      <c r="A37" s="17"/>
      <c r="B37" s="17"/>
      <c r="C37" s="17"/>
      <c r="D37" s="16">
        <v>9</v>
      </c>
      <c r="E37" s="16">
        <v>0</v>
      </c>
      <c r="F37" s="16">
        <v>0</v>
      </c>
      <c r="G37" s="16">
        <v>0</v>
      </c>
      <c r="H37" s="16">
        <f t="shared" si="1"/>
        <v>0</v>
      </c>
      <c r="I37" s="16"/>
      <c r="J37" s="16"/>
      <c r="K37" s="16"/>
      <c r="L37" s="16">
        <f t="shared" si="2"/>
        <v>0</v>
      </c>
      <c r="M37" s="16"/>
      <c r="N37" s="16"/>
      <c r="O37" s="16"/>
      <c r="P37" s="16">
        <f t="shared" si="3"/>
        <v>0</v>
      </c>
    </row>
    <row r="38" spans="1:16" ht="15">
      <c r="A38" s="17"/>
      <c r="B38" s="17"/>
      <c r="C38" s="17"/>
      <c r="D38" s="16">
        <v>9</v>
      </c>
      <c r="E38" s="16">
        <v>0</v>
      </c>
      <c r="F38" s="16">
        <v>0</v>
      </c>
      <c r="G38" s="16">
        <v>0</v>
      </c>
      <c r="H38" s="16">
        <f t="shared" si="1"/>
        <v>0</v>
      </c>
      <c r="I38" s="16"/>
      <c r="J38" s="16"/>
      <c r="K38" s="16"/>
      <c r="L38" s="16">
        <f t="shared" si="2"/>
        <v>0</v>
      </c>
      <c r="M38" s="16"/>
      <c r="N38" s="16"/>
      <c r="O38" s="16"/>
      <c r="P38" s="16">
        <f t="shared" si="3"/>
        <v>0</v>
      </c>
    </row>
    <row r="39" spans="1:16" ht="15">
      <c r="A39" s="17"/>
      <c r="B39" s="17"/>
      <c r="C39" s="17"/>
      <c r="D39" s="16">
        <v>0</v>
      </c>
      <c r="E39" s="16"/>
      <c r="F39" s="16"/>
      <c r="G39" s="16"/>
      <c r="H39" s="16">
        <f t="shared" si="1"/>
        <v>0</v>
      </c>
      <c r="I39" s="16"/>
      <c r="J39" s="16"/>
      <c r="K39" s="16"/>
      <c r="L39" s="16">
        <f t="shared" si="2"/>
        <v>0</v>
      </c>
      <c r="M39" s="16"/>
      <c r="N39" s="16"/>
      <c r="O39" s="16"/>
      <c r="P39" s="16">
        <f t="shared" si="3"/>
        <v>0</v>
      </c>
    </row>
    <row r="40" spans="2:16" ht="15.75">
      <c r="B40" s="3" t="s">
        <v>60</v>
      </c>
      <c r="H40" s="11">
        <f>SUM(H26:H39)</f>
        <v>0</v>
      </c>
      <c r="L40" s="11">
        <f>SUM(L26:L39)</f>
        <v>0</v>
      </c>
      <c r="P40" s="11">
        <f>SUM(P26:P39)</f>
        <v>0</v>
      </c>
    </row>
  </sheetData>
  <sheetProtection/>
  <mergeCells count="14">
    <mergeCell ref="M1:N1"/>
    <mergeCell ref="O1:P1"/>
    <mergeCell ref="H2:I2"/>
    <mergeCell ref="J2:K2"/>
    <mergeCell ref="M2:N2"/>
    <mergeCell ref="O2:P2"/>
    <mergeCell ref="D4:H4"/>
    <mergeCell ref="E5:G5"/>
    <mergeCell ref="E24:G24"/>
    <mergeCell ref="I24:K24"/>
    <mergeCell ref="M24:O24"/>
    <mergeCell ref="E1:G2"/>
    <mergeCell ref="H1:I1"/>
    <mergeCell ref="J1:K1"/>
  </mergeCells>
  <printOptions/>
  <pageMargins left="0.393700787401575" right="0" top="0.196850393700787" bottom="0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6">
      <selection activeCell="O38" sqref="O38"/>
    </sheetView>
  </sheetViews>
  <sheetFormatPr defaultColWidth="9.140625" defaultRowHeight="15"/>
  <cols>
    <col min="1" max="1" width="5.7109375" style="0" customWidth="1"/>
    <col min="2" max="2" width="27.7109375" style="0" customWidth="1"/>
    <col min="3" max="3" width="17.7109375" style="0" customWidth="1"/>
    <col min="4" max="4" width="6.28125" style="0" customWidth="1"/>
    <col min="5" max="7" width="4.7109375" style="0" customWidth="1"/>
    <col min="8" max="8" width="10.28125" style="0" customWidth="1"/>
    <col min="9" max="11" width="4.7109375" style="0" customWidth="1"/>
    <col min="12" max="12" width="10.28125" style="0" customWidth="1"/>
    <col min="13" max="15" width="4.7109375" style="0" customWidth="1"/>
    <col min="16" max="16" width="10.28125" style="0" customWidth="1"/>
  </cols>
  <sheetData>
    <row r="1" spans="2:16" ht="15">
      <c r="B1" s="4" t="s">
        <v>2</v>
      </c>
      <c r="E1" s="47" t="s">
        <v>69</v>
      </c>
      <c r="F1" s="43"/>
      <c r="G1" s="43"/>
      <c r="H1" s="50" t="s">
        <v>44</v>
      </c>
      <c r="I1" s="51"/>
      <c r="J1" s="52" t="s">
        <v>10</v>
      </c>
      <c r="K1" s="51"/>
      <c r="L1" s="19" t="s">
        <v>11</v>
      </c>
      <c r="M1" s="52" t="s">
        <v>12</v>
      </c>
      <c r="N1" s="51"/>
      <c r="O1" s="52" t="s">
        <v>13</v>
      </c>
      <c r="P1" s="53"/>
    </row>
    <row r="2" spans="1:16" ht="21" thickBot="1">
      <c r="A2" s="7" t="s">
        <v>14</v>
      </c>
      <c r="B2" s="5" t="s">
        <v>0</v>
      </c>
      <c r="C2" s="1" t="s">
        <v>1</v>
      </c>
      <c r="E2" s="48"/>
      <c r="F2" s="49"/>
      <c r="G2" s="49"/>
      <c r="H2" s="54">
        <f>H22</f>
        <v>2204.2</v>
      </c>
      <c r="I2" s="39"/>
      <c r="J2" s="38">
        <f>H40</f>
        <v>2176.5</v>
      </c>
      <c r="K2" s="39"/>
      <c r="L2" s="20">
        <f>L40</f>
        <v>2157</v>
      </c>
      <c r="M2" s="38">
        <f>P40</f>
        <v>1871.5</v>
      </c>
      <c r="N2" s="39"/>
      <c r="O2" s="40">
        <f>H2+(SUM(J2:M2)-MIN(J2:M2))/2</f>
        <v>4370.95</v>
      </c>
      <c r="P2" s="41"/>
    </row>
    <row r="3" ht="15.75" thickBot="1"/>
    <row r="4" spans="1:8" ht="15.75" thickBot="1">
      <c r="A4" s="8" t="s">
        <v>42</v>
      </c>
      <c r="C4" s="9" t="s">
        <v>43</v>
      </c>
      <c r="D4" s="42" t="s">
        <v>44</v>
      </c>
      <c r="E4" s="43"/>
      <c r="F4" s="43"/>
      <c r="G4" s="43"/>
      <c r="H4" s="44"/>
    </row>
    <row r="5" spans="1:7" ht="18">
      <c r="A5" s="7">
        <v>11</v>
      </c>
      <c r="B5" s="10" t="s">
        <v>25</v>
      </c>
      <c r="C5" s="7" t="s">
        <v>26</v>
      </c>
      <c r="E5" s="45" t="s">
        <v>45</v>
      </c>
      <c r="F5" s="43"/>
      <c r="G5" s="46"/>
    </row>
    <row r="6" spans="4:8" ht="15">
      <c r="D6" s="12" t="s">
        <v>46</v>
      </c>
      <c r="E6" s="12">
        <v>1</v>
      </c>
      <c r="F6" s="12">
        <v>2</v>
      </c>
      <c r="G6" s="12">
        <v>3</v>
      </c>
      <c r="H6" s="13" t="s">
        <v>47</v>
      </c>
    </row>
    <row r="7" spans="1:8" ht="15">
      <c r="A7" s="14">
        <v>1</v>
      </c>
      <c r="B7" s="15" t="s">
        <v>48</v>
      </c>
      <c r="C7" s="15" t="s">
        <v>49</v>
      </c>
      <c r="D7" s="16">
        <v>13</v>
      </c>
      <c r="E7" s="16">
        <v>7.5</v>
      </c>
      <c r="F7" s="16">
        <v>7.5</v>
      </c>
      <c r="G7" s="16">
        <v>7.6</v>
      </c>
      <c r="H7" s="16">
        <f aca="true" t="shared" si="0" ref="H7:H21">(E7+F7+G7)*D7</f>
        <v>293.8</v>
      </c>
    </row>
    <row r="8" spans="1:8" ht="15">
      <c r="A8" s="17"/>
      <c r="B8" s="17"/>
      <c r="C8" s="15" t="s">
        <v>50</v>
      </c>
      <c r="D8" s="16">
        <v>13</v>
      </c>
      <c r="E8" s="16">
        <v>7</v>
      </c>
      <c r="F8" s="16">
        <v>7</v>
      </c>
      <c r="G8" s="16">
        <v>7.2</v>
      </c>
      <c r="H8" s="16">
        <f t="shared" si="0"/>
        <v>275.59999999999997</v>
      </c>
    </row>
    <row r="9" spans="1:8" ht="15">
      <c r="A9" s="17"/>
      <c r="B9" s="17"/>
      <c r="C9" s="15" t="s">
        <v>51</v>
      </c>
      <c r="D9" s="16">
        <v>13</v>
      </c>
      <c r="E9" s="16">
        <v>7.5</v>
      </c>
      <c r="F9" s="16">
        <v>7.5</v>
      </c>
      <c r="G9" s="16">
        <v>7.6</v>
      </c>
      <c r="H9" s="16">
        <f t="shared" si="0"/>
        <v>293.8</v>
      </c>
    </row>
    <row r="10" spans="1:8" ht="15">
      <c r="A10" s="14">
        <v>2</v>
      </c>
      <c r="B10" s="15" t="s">
        <v>52</v>
      </c>
      <c r="C10" s="15" t="s">
        <v>53</v>
      </c>
      <c r="D10" s="16">
        <v>20</v>
      </c>
      <c r="E10" s="16">
        <v>5</v>
      </c>
      <c r="F10" s="16">
        <v>5</v>
      </c>
      <c r="G10" s="16">
        <v>5</v>
      </c>
      <c r="H10" s="16">
        <f t="shared" si="0"/>
        <v>300</v>
      </c>
    </row>
    <row r="11" spans="1:8" ht="15">
      <c r="A11" s="17"/>
      <c r="B11" s="17"/>
      <c r="C11" s="15" t="s">
        <v>54</v>
      </c>
      <c r="D11" s="16">
        <v>7</v>
      </c>
      <c r="E11" s="16">
        <v>8</v>
      </c>
      <c r="F11" s="16">
        <v>8</v>
      </c>
      <c r="G11" s="16">
        <v>8</v>
      </c>
      <c r="H11" s="16">
        <f t="shared" si="0"/>
        <v>168</v>
      </c>
    </row>
    <row r="12" spans="1:8" ht="15">
      <c r="A12" s="14">
        <v>3</v>
      </c>
      <c r="B12" s="15" t="s">
        <v>55</v>
      </c>
      <c r="C12" s="15" t="s">
        <v>53</v>
      </c>
      <c r="D12" s="16">
        <v>3</v>
      </c>
      <c r="E12" s="16">
        <v>9</v>
      </c>
      <c r="F12" s="16">
        <v>9</v>
      </c>
      <c r="G12" s="16">
        <v>9</v>
      </c>
      <c r="H12" s="16">
        <f t="shared" si="0"/>
        <v>81</v>
      </c>
    </row>
    <row r="13" spans="1:8" ht="15">
      <c r="A13" s="17"/>
      <c r="B13" s="17"/>
      <c r="C13" s="15" t="s">
        <v>54</v>
      </c>
      <c r="D13" s="16">
        <v>10</v>
      </c>
      <c r="E13" s="16">
        <v>8</v>
      </c>
      <c r="F13" s="16">
        <v>8</v>
      </c>
      <c r="G13" s="16">
        <v>8</v>
      </c>
      <c r="H13" s="16">
        <f t="shared" si="0"/>
        <v>240</v>
      </c>
    </row>
    <row r="14" spans="1:8" ht="15">
      <c r="A14" s="14">
        <v>4</v>
      </c>
      <c r="B14" s="15" t="s">
        <v>56</v>
      </c>
      <c r="C14" s="17"/>
      <c r="D14" s="16">
        <v>5</v>
      </c>
      <c r="E14" s="16">
        <v>8</v>
      </c>
      <c r="F14" s="16">
        <v>8</v>
      </c>
      <c r="G14" s="16">
        <v>8</v>
      </c>
      <c r="H14" s="16">
        <f t="shared" si="0"/>
        <v>120</v>
      </c>
    </row>
    <row r="15" spans="1:8" ht="15">
      <c r="A15" s="14">
        <v>5</v>
      </c>
      <c r="B15" s="15" t="s">
        <v>57</v>
      </c>
      <c r="C15" s="15" t="s">
        <v>58</v>
      </c>
      <c r="D15" s="16">
        <v>16</v>
      </c>
      <c r="E15" s="16">
        <v>9</v>
      </c>
      <c r="F15" s="16">
        <v>9</v>
      </c>
      <c r="G15" s="16">
        <v>9</v>
      </c>
      <c r="H15" s="16">
        <f t="shared" si="0"/>
        <v>432</v>
      </c>
    </row>
    <row r="16" spans="1:8" ht="15">
      <c r="A16" s="17"/>
      <c r="B16" s="17"/>
      <c r="C16" s="15" t="s">
        <v>54</v>
      </c>
      <c r="D16" s="16">
        <v>0</v>
      </c>
      <c r="E16" s="16"/>
      <c r="F16" s="16"/>
      <c r="G16" s="16"/>
      <c r="H16" s="16">
        <f t="shared" si="0"/>
        <v>0</v>
      </c>
    </row>
    <row r="17" spans="1:8" ht="15">
      <c r="A17" s="14">
        <v>6</v>
      </c>
      <c r="B17" s="15" t="s">
        <v>59</v>
      </c>
      <c r="C17" s="15" t="s">
        <v>53</v>
      </c>
      <c r="D17" s="16">
        <v>0</v>
      </c>
      <c r="E17" s="16"/>
      <c r="F17" s="16"/>
      <c r="G17" s="16"/>
      <c r="H17" s="16">
        <f t="shared" si="0"/>
        <v>0</v>
      </c>
    </row>
    <row r="18" spans="1:8" ht="15">
      <c r="A18" s="17"/>
      <c r="B18" s="17"/>
      <c r="C18" s="15" t="s">
        <v>54</v>
      </c>
      <c r="D18" s="16">
        <v>0</v>
      </c>
      <c r="E18" s="16"/>
      <c r="F18" s="16"/>
      <c r="G18" s="16"/>
      <c r="H18" s="16">
        <f t="shared" si="0"/>
        <v>0</v>
      </c>
    </row>
    <row r="19" spans="1:8" ht="15">
      <c r="A19" s="17"/>
      <c r="B19" s="17"/>
      <c r="C19" s="17"/>
      <c r="D19" s="16">
        <v>0</v>
      </c>
      <c r="E19" s="16"/>
      <c r="F19" s="16"/>
      <c r="G19" s="16"/>
      <c r="H19" s="16">
        <f t="shared" si="0"/>
        <v>0</v>
      </c>
    </row>
    <row r="20" spans="1:8" ht="15">
      <c r="A20" s="17"/>
      <c r="B20" s="17"/>
      <c r="C20" s="17"/>
      <c r="D20" s="16">
        <v>0</v>
      </c>
      <c r="E20" s="16"/>
      <c r="F20" s="16"/>
      <c r="G20" s="16"/>
      <c r="H20" s="16">
        <f t="shared" si="0"/>
        <v>0</v>
      </c>
    </row>
    <row r="21" spans="1:8" ht="15">
      <c r="A21" s="17"/>
      <c r="B21" s="17"/>
      <c r="C21" s="17"/>
      <c r="D21" s="16"/>
      <c r="E21" s="16"/>
      <c r="F21" s="16"/>
      <c r="G21" s="16"/>
      <c r="H21" s="16">
        <f t="shared" si="0"/>
        <v>0</v>
      </c>
    </row>
    <row r="22" spans="2:8" ht="15.75">
      <c r="B22" s="3" t="s">
        <v>60</v>
      </c>
      <c r="H22" s="11">
        <f>SUM(H7:H21)</f>
        <v>2204.2</v>
      </c>
    </row>
    <row r="23" ht="15.75" thickBot="1"/>
    <row r="24" spans="1:16" ht="18">
      <c r="A24" s="7">
        <v>11</v>
      </c>
      <c r="B24" s="10" t="s">
        <v>25</v>
      </c>
      <c r="C24" s="7" t="s">
        <v>26</v>
      </c>
      <c r="E24" s="45" t="s">
        <v>45</v>
      </c>
      <c r="F24" s="43"/>
      <c r="G24" s="46"/>
      <c r="H24" s="18" t="s">
        <v>10</v>
      </c>
      <c r="I24" s="45" t="s">
        <v>45</v>
      </c>
      <c r="J24" s="43"/>
      <c r="K24" s="46"/>
      <c r="L24" s="18" t="s">
        <v>11</v>
      </c>
      <c r="M24" s="45" t="s">
        <v>45</v>
      </c>
      <c r="N24" s="43"/>
      <c r="O24" s="46"/>
      <c r="P24" s="18" t="s">
        <v>12</v>
      </c>
    </row>
    <row r="25" spans="4:16" ht="15">
      <c r="D25" s="12" t="s">
        <v>46</v>
      </c>
      <c r="E25" s="12">
        <v>1</v>
      </c>
      <c r="F25" s="12">
        <v>2</v>
      </c>
      <c r="G25" s="12">
        <v>3</v>
      </c>
      <c r="H25" s="13" t="s">
        <v>47</v>
      </c>
      <c r="I25" s="12">
        <v>1</v>
      </c>
      <c r="J25" s="12">
        <v>2</v>
      </c>
      <c r="K25" s="12">
        <v>3</v>
      </c>
      <c r="L25" s="13" t="s">
        <v>47</v>
      </c>
      <c r="M25" s="12">
        <v>1</v>
      </c>
      <c r="N25" s="12">
        <v>2</v>
      </c>
      <c r="O25" s="12">
        <v>3</v>
      </c>
      <c r="P25" s="13" t="s">
        <v>47</v>
      </c>
    </row>
    <row r="26" spans="1:16" ht="15">
      <c r="A26" s="14">
        <v>1</v>
      </c>
      <c r="B26" s="15" t="s">
        <v>61</v>
      </c>
      <c r="C26" s="17"/>
      <c r="D26" s="16">
        <v>11</v>
      </c>
      <c r="E26" s="16">
        <v>7</v>
      </c>
      <c r="F26" s="16">
        <v>8</v>
      </c>
      <c r="G26" s="16">
        <v>7</v>
      </c>
      <c r="H26" s="16">
        <f aca="true" t="shared" si="1" ref="H26:H39">(E26+F26+G26)*D26</f>
        <v>242</v>
      </c>
      <c r="I26" s="16">
        <v>8.5</v>
      </c>
      <c r="J26" s="16">
        <v>8</v>
      </c>
      <c r="K26" s="16">
        <v>8</v>
      </c>
      <c r="L26" s="16">
        <f aca="true" t="shared" si="2" ref="L26:L39">(I26+J26+K26)*D26</f>
        <v>269.5</v>
      </c>
      <c r="M26" s="16">
        <v>7.5</v>
      </c>
      <c r="N26" s="16">
        <v>6.5</v>
      </c>
      <c r="O26" s="16">
        <v>6.5</v>
      </c>
      <c r="P26" s="16">
        <f aca="true" t="shared" si="3" ref="P26:P39">(M26+N26+O26)*D26</f>
        <v>225.5</v>
      </c>
    </row>
    <row r="27" spans="1:16" ht="15">
      <c r="A27" s="14">
        <v>2</v>
      </c>
      <c r="B27" s="15" t="s">
        <v>62</v>
      </c>
      <c r="C27" s="17"/>
      <c r="D27" s="16">
        <v>7</v>
      </c>
      <c r="E27" s="16">
        <v>7.5</v>
      </c>
      <c r="F27" s="16">
        <v>8</v>
      </c>
      <c r="G27" s="16">
        <v>7.5</v>
      </c>
      <c r="H27" s="16">
        <f t="shared" si="1"/>
        <v>161</v>
      </c>
      <c r="I27" s="16">
        <v>8.5</v>
      </c>
      <c r="J27" s="16">
        <v>8.5</v>
      </c>
      <c r="K27" s="16">
        <v>7</v>
      </c>
      <c r="L27" s="16">
        <f t="shared" si="2"/>
        <v>168</v>
      </c>
      <c r="M27" s="16">
        <v>6.5</v>
      </c>
      <c r="N27" s="16">
        <v>5</v>
      </c>
      <c r="O27" s="16">
        <v>6</v>
      </c>
      <c r="P27" s="16">
        <f t="shared" si="3"/>
        <v>122.5</v>
      </c>
    </row>
    <row r="28" spans="1:16" ht="15">
      <c r="A28" s="14">
        <v>3</v>
      </c>
      <c r="B28" s="15" t="s">
        <v>63</v>
      </c>
      <c r="C28" s="17"/>
      <c r="D28" s="16">
        <v>7</v>
      </c>
      <c r="E28" s="16">
        <v>8</v>
      </c>
      <c r="F28" s="16">
        <v>8.5</v>
      </c>
      <c r="G28" s="16">
        <v>8</v>
      </c>
      <c r="H28" s="16">
        <f t="shared" si="1"/>
        <v>171.5</v>
      </c>
      <c r="I28" s="16">
        <v>7.5</v>
      </c>
      <c r="J28" s="16">
        <v>6</v>
      </c>
      <c r="K28" s="16">
        <v>7.5</v>
      </c>
      <c r="L28" s="16">
        <f t="shared" si="2"/>
        <v>147</v>
      </c>
      <c r="M28" s="16">
        <v>7</v>
      </c>
      <c r="N28" s="16">
        <v>5</v>
      </c>
      <c r="O28" s="16">
        <v>5</v>
      </c>
      <c r="P28" s="16">
        <f t="shared" si="3"/>
        <v>119</v>
      </c>
    </row>
    <row r="29" spans="1:16" ht="15">
      <c r="A29" s="14">
        <v>4</v>
      </c>
      <c r="B29" s="15" t="s">
        <v>63</v>
      </c>
      <c r="C29" s="17"/>
      <c r="D29" s="16">
        <v>7</v>
      </c>
      <c r="E29" s="16">
        <v>7</v>
      </c>
      <c r="F29" s="16">
        <v>7</v>
      </c>
      <c r="G29" s="16">
        <v>7</v>
      </c>
      <c r="H29" s="16">
        <f t="shared" si="1"/>
        <v>147</v>
      </c>
      <c r="I29" s="16">
        <v>7.5</v>
      </c>
      <c r="J29" s="16">
        <v>7.5</v>
      </c>
      <c r="K29" s="16">
        <v>7.5</v>
      </c>
      <c r="L29" s="16">
        <f t="shared" si="2"/>
        <v>157.5</v>
      </c>
      <c r="M29" s="16">
        <v>6</v>
      </c>
      <c r="N29" s="16">
        <v>5.5</v>
      </c>
      <c r="O29" s="16">
        <v>6</v>
      </c>
      <c r="P29" s="16">
        <f t="shared" si="3"/>
        <v>122.5</v>
      </c>
    </row>
    <row r="30" spans="1:16" ht="15">
      <c r="A30" s="14">
        <v>5</v>
      </c>
      <c r="B30" s="15" t="s">
        <v>63</v>
      </c>
      <c r="C30" s="17"/>
      <c r="D30" s="16">
        <v>7</v>
      </c>
      <c r="E30" s="16">
        <v>7</v>
      </c>
      <c r="F30" s="16">
        <v>7</v>
      </c>
      <c r="G30" s="16">
        <v>7</v>
      </c>
      <c r="H30" s="16">
        <f t="shared" si="1"/>
        <v>147</v>
      </c>
      <c r="I30" s="16">
        <v>7</v>
      </c>
      <c r="J30" s="16">
        <v>7</v>
      </c>
      <c r="K30" s="16">
        <v>7</v>
      </c>
      <c r="L30" s="16">
        <f t="shared" si="2"/>
        <v>147</v>
      </c>
      <c r="M30" s="16">
        <v>6.5</v>
      </c>
      <c r="N30" s="16">
        <v>5.5</v>
      </c>
      <c r="O30" s="16">
        <v>5.5</v>
      </c>
      <c r="P30" s="16">
        <f t="shared" si="3"/>
        <v>122.5</v>
      </c>
    </row>
    <row r="31" spans="1:16" ht="15">
      <c r="A31" s="14">
        <v>6</v>
      </c>
      <c r="B31" s="15" t="s">
        <v>63</v>
      </c>
      <c r="C31" s="17"/>
      <c r="D31" s="16">
        <v>7</v>
      </c>
      <c r="E31" s="16">
        <v>6.5</v>
      </c>
      <c r="F31" s="16">
        <v>6.5</v>
      </c>
      <c r="G31" s="16">
        <v>6.5</v>
      </c>
      <c r="H31" s="16">
        <f t="shared" si="1"/>
        <v>136.5</v>
      </c>
      <c r="I31" s="16">
        <v>7</v>
      </c>
      <c r="J31" s="16">
        <v>6</v>
      </c>
      <c r="K31" s="16">
        <v>6.5</v>
      </c>
      <c r="L31" s="16">
        <f t="shared" si="2"/>
        <v>136.5</v>
      </c>
      <c r="M31" s="16">
        <v>7</v>
      </c>
      <c r="N31" s="16">
        <v>8</v>
      </c>
      <c r="O31" s="16">
        <v>7</v>
      </c>
      <c r="P31" s="16">
        <f t="shared" si="3"/>
        <v>154</v>
      </c>
    </row>
    <row r="32" spans="1:16" ht="15">
      <c r="A32" s="14">
        <v>7</v>
      </c>
      <c r="B32" s="15" t="s">
        <v>64</v>
      </c>
      <c r="C32" s="17"/>
      <c r="D32" s="16">
        <v>7</v>
      </c>
      <c r="E32" s="16">
        <v>6.5</v>
      </c>
      <c r="F32" s="16">
        <v>6.5</v>
      </c>
      <c r="G32" s="16">
        <v>6.5</v>
      </c>
      <c r="H32" s="16">
        <f t="shared" si="1"/>
        <v>136.5</v>
      </c>
      <c r="I32" s="16">
        <v>7.5</v>
      </c>
      <c r="J32" s="16">
        <v>7.5</v>
      </c>
      <c r="K32" s="16">
        <v>7</v>
      </c>
      <c r="L32" s="16">
        <f t="shared" si="2"/>
        <v>154</v>
      </c>
      <c r="M32" s="16">
        <v>7</v>
      </c>
      <c r="N32" s="16">
        <v>0</v>
      </c>
      <c r="O32" s="16">
        <v>7</v>
      </c>
      <c r="P32" s="16">
        <f t="shared" si="3"/>
        <v>98</v>
      </c>
    </row>
    <row r="33" spans="1:16" ht="15">
      <c r="A33" s="14">
        <v>8</v>
      </c>
      <c r="B33" s="15" t="s">
        <v>65</v>
      </c>
      <c r="C33" s="15" t="s">
        <v>66</v>
      </c>
      <c r="D33" s="16">
        <v>7</v>
      </c>
      <c r="E33" s="16">
        <v>7.5</v>
      </c>
      <c r="F33" s="16">
        <v>7</v>
      </c>
      <c r="G33" s="16">
        <v>7</v>
      </c>
      <c r="H33" s="16">
        <f t="shared" si="1"/>
        <v>150.5</v>
      </c>
      <c r="I33" s="16">
        <v>7</v>
      </c>
      <c r="J33" s="16">
        <v>6.5</v>
      </c>
      <c r="K33" s="16">
        <v>7</v>
      </c>
      <c r="L33" s="16">
        <f t="shared" si="2"/>
        <v>143.5</v>
      </c>
      <c r="M33" s="16">
        <v>8</v>
      </c>
      <c r="N33" s="16">
        <v>0</v>
      </c>
      <c r="O33" s="16">
        <v>7</v>
      </c>
      <c r="P33" s="16">
        <f t="shared" si="3"/>
        <v>105</v>
      </c>
    </row>
    <row r="34" spans="1:16" ht="15">
      <c r="A34" s="17"/>
      <c r="B34" s="17"/>
      <c r="C34" s="15" t="s">
        <v>67</v>
      </c>
      <c r="D34" s="16">
        <v>7</v>
      </c>
      <c r="E34" s="16">
        <v>7</v>
      </c>
      <c r="F34" s="16">
        <v>7</v>
      </c>
      <c r="G34" s="16">
        <v>7</v>
      </c>
      <c r="H34" s="16">
        <f t="shared" si="1"/>
        <v>147</v>
      </c>
      <c r="I34" s="16">
        <v>7</v>
      </c>
      <c r="J34" s="16">
        <v>7</v>
      </c>
      <c r="K34" s="16">
        <v>7</v>
      </c>
      <c r="L34" s="16">
        <f t="shared" si="2"/>
        <v>147</v>
      </c>
      <c r="M34" s="16">
        <v>7.5</v>
      </c>
      <c r="N34" s="16">
        <v>0</v>
      </c>
      <c r="O34" s="16">
        <v>6.5</v>
      </c>
      <c r="P34" s="16">
        <f t="shared" si="3"/>
        <v>98</v>
      </c>
    </row>
    <row r="35" spans="1:16" ht="15">
      <c r="A35" s="17"/>
      <c r="B35" s="17"/>
      <c r="C35" s="14" t="s">
        <v>68</v>
      </c>
      <c r="D35" s="16">
        <v>11</v>
      </c>
      <c r="E35" s="16">
        <v>8.5</v>
      </c>
      <c r="F35" s="16">
        <v>8</v>
      </c>
      <c r="G35" s="16">
        <v>8</v>
      </c>
      <c r="H35" s="16">
        <f t="shared" si="1"/>
        <v>269.5</v>
      </c>
      <c r="I35" s="16">
        <v>6.5</v>
      </c>
      <c r="J35" s="16">
        <v>6.5</v>
      </c>
      <c r="K35" s="16">
        <v>6.5</v>
      </c>
      <c r="L35" s="16">
        <f t="shared" si="2"/>
        <v>214.5</v>
      </c>
      <c r="M35" s="16">
        <v>7.5</v>
      </c>
      <c r="N35" s="16">
        <v>7</v>
      </c>
      <c r="O35" s="16">
        <v>7</v>
      </c>
      <c r="P35" s="16">
        <f t="shared" si="3"/>
        <v>236.5</v>
      </c>
    </row>
    <row r="36" spans="1:16" ht="15">
      <c r="A36" s="17"/>
      <c r="B36" s="17"/>
      <c r="C36" s="17"/>
      <c r="D36" s="16">
        <v>4</v>
      </c>
      <c r="E36" s="16">
        <v>7.5</v>
      </c>
      <c r="F36" s="16">
        <v>7.5</v>
      </c>
      <c r="G36" s="16">
        <v>7.5</v>
      </c>
      <c r="H36" s="16">
        <f t="shared" si="1"/>
        <v>90</v>
      </c>
      <c r="I36" s="16">
        <v>7.5</v>
      </c>
      <c r="J36" s="16">
        <v>7.5</v>
      </c>
      <c r="K36" s="16">
        <v>7.5</v>
      </c>
      <c r="L36" s="16">
        <f t="shared" si="2"/>
        <v>90</v>
      </c>
      <c r="M36" s="16">
        <v>7.5</v>
      </c>
      <c r="N36" s="16">
        <v>7.5</v>
      </c>
      <c r="O36" s="16">
        <v>7.5</v>
      </c>
      <c r="P36" s="16">
        <f t="shared" si="3"/>
        <v>90</v>
      </c>
    </row>
    <row r="37" spans="1:16" ht="15">
      <c r="A37" s="17"/>
      <c r="B37" s="17"/>
      <c r="C37" s="17"/>
      <c r="D37" s="16">
        <v>9</v>
      </c>
      <c r="E37" s="16">
        <v>7</v>
      </c>
      <c r="F37" s="16">
        <v>7</v>
      </c>
      <c r="G37" s="16">
        <v>7</v>
      </c>
      <c r="H37" s="16">
        <f t="shared" si="1"/>
        <v>189</v>
      </c>
      <c r="I37" s="16">
        <v>7.5</v>
      </c>
      <c r="J37" s="16">
        <v>7</v>
      </c>
      <c r="K37" s="16">
        <v>7</v>
      </c>
      <c r="L37" s="16">
        <f t="shared" si="2"/>
        <v>193.5</v>
      </c>
      <c r="M37" s="16">
        <v>7</v>
      </c>
      <c r="N37" s="16">
        <v>7</v>
      </c>
      <c r="O37" s="16">
        <v>7</v>
      </c>
      <c r="P37" s="16">
        <f t="shared" si="3"/>
        <v>189</v>
      </c>
    </row>
    <row r="38" spans="1:16" ht="15">
      <c r="A38" s="17"/>
      <c r="B38" s="17"/>
      <c r="C38" s="17"/>
      <c r="D38" s="16">
        <v>9</v>
      </c>
      <c r="E38" s="16">
        <v>7</v>
      </c>
      <c r="F38" s="16">
        <v>7</v>
      </c>
      <c r="G38" s="16">
        <v>7</v>
      </c>
      <c r="H38" s="16">
        <f t="shared" si="1"/>
        <v>189</v>
      </c>
      <c r="I38" s="16">
        <v>7</v>
      </c>
      <c r="J38" s="16">
        <v>7</v>
      </c>
      <c r="K38" s="16">
        <v>7</v>
      </c>
      <c r="L38" s="16">
        <f t="shared" si="2"/>
        <v>189</v>
      </c>
      <c r="M38" s="16">
        <v>7</v>
      </c>
      <c r="N38" s="16">
        <v>7</v>
      </c>
      <c r="O38" s="16">
        <v>7</v>
      </c>
      <c r="P38" s="16">
        <f t="shared" si="3"/>
        <v>189</v>
      </c>
    </row>
    <row r="39" spans="1:16" ht="15">
      <c r="A39" s="17"/>
      <c r="B39" s="17"/>
      <c r="C39" s="17"/>
      <c r="D39" s="16">
        <v>0</v>
      </c>
      <c r="E39" s="16"/>
      <c r="F39" s="16"/>
      <c r="G39" s="16"/>
      <c r="H39" s="16">
        <f t="shared" si="1"/>
        <v>0</v>
      </c>
      <c r="I39" s="16"/>
      <c r="J39" s="16"/>
      <c r="K39" s="16"/>
      <c r="L39" s="16">
        <f t="shared" si="2"/>
        <v>0</v>
      </c>
      <c r="M39" s="16"/>
      <c r="N39" s="16"/>
      <c r="O39" s="16"/>
      <c r="P39" s="16">
        <f t="shared" si="3"/>
        <v>0</v>
      </c>
    </row>
    <row r="40" spans="2:16" ht="15.75">
      <c r="B40" s="3" t="s">
        <v>60</v>
      </c>
      <c r="H40" s="11">
        <f>SUM(H26:H39)</f>
        <v>2176.5</v>
      </c>
      <c r="L40" s="11">
        <f>SUM(L26:L39)</f>
        <v>2157</v>
      </c>
      <c r="P40" s="11">
        <f>SUM(P26:P39)</f>
        <v>1871.5</v>
      </c>
    </row>
  </sheetData>
  <sheetProtection/>
  <mergeCells count="14">
    <mergeCell ref="M1:N1"/>
    <mergeCell ref="O1:P1"/>
    <mergeCell ref="H2:I2"/>
    <mergeCell ref="J2:K2"/>
    <mergeCell ref="M2:N2"/>
    <mergeCell ref="O2:P2"/>
    <mergeCell ref="D4:H4"/>
    <mergeCell ref="E5:G5"/>
    <mergeCell ref="E24:G24"/>
    <mergeCell ref="I24:K24"/>
    <mergeCell ref="M24:O24"/>
    <mergeCell ref="E1:G2"/>
    <mergeCell ref="H1:I1"/>
    <mergeCell ref="J1:K1"/>
  </mergeCells>
  <printOptions/>
  <pageMargins left="0.393700787401575" right="0" top="0.196850393700787" bottom="0" header="0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6">
      <selection activeCell="L38" sqref="L38"/>
    </sheetView>
  </sheetViews>
  <sheetFormatPr defaultColWidth="9.140625" defaultRowHeight="15"/>
  <cols>
    <col min="1" max="1" width="5.7109375" style="0" customWidth="1"/>
    <col min="2" max="2" width="27.7109375" style="0" customWidth="1"/>
    <col min="3" max="3" width="17.7109375" style="0" customWidth="1"/>
    <col min="4" max="4" width="6.28125" style="0" customWidth="1"/>
    <col min="5" max="7" width="4.7109375" style="0" customWidth="1"/>
    <col min="8" max="8" width="10.28125" style="0" customWidth="1"/>
    <col min="9" max="11" width="4.7109375" style="0" customWidth="1"/>
    <col min="12" max="12" width="10.28125" style="0" customWidth="1"/>
    <col min="13" max="15" width="4.7109375" style="0" customWidth="1"/>
    <col min="16" max="16" width="10.28125" style="0" customWidth="1"/>
  </cols>
  <sheetData>
    <row r="1" spans="2:16" ht="15">
      <c r="B1" s="4" t="s">
        <v>2</v>
      </c>
      <c r="E1" s="47" t="s">
        <v>69</v>
      </c>
      <c r="F1" s="43"/>
      <c r="G1" s="43"/>
      <c r="H1" s="50" t="s">
        <v>44</v>
      </c>
      <c r="I1" s="51"/>
      <c r="J1" s="52" t="s">
        <v>10</v>
      </c>
      <c r="K1" s="51"/>
      <c r="L1" s="19" t="s">
        <v>11</v>
      </c>
      <c r="M1" s="52" t="s">
        <v>12</v>
      </c>
      <c r="N1" s="51"/>
      <c r="O1" s="52" t="s">
        <v>13</v>
      </c>
      <c r="P1" s="53"/>
    </row>
    <row r="2" spans="1:16" ht="21" thickBot="1">
      <c r="A2" s="7" t="s">
        <v>14</v>
      </c>
      <c r="B2" s="5" t="s">
        <v>0</v>
      </c>
      <c r="C2" s="1" t="s">
        <v>1</v>
      </c>
      <c r="E2" s="48"/>
      <c r="F2" s="49"/>
      <c r="G2" s="49"/>
      <c r="H2" s="54">
        <f>H22</f>
        <v>1821</v>
      </c>
      <c r="I2" s="39"/>
      <c r="J2" s="38">
        <f>H40</f>
        <v>1045.5</v>
      </c>
      <c r="K2" s="39"/>
      <c r="L2" s="20">
        <f>L40</f>
        <v>911</v>
      </c>
      <c r="M2" s="38">
        <f>P40</f>
        <v>0</v>
      </c>
      <c r="N2" s="39"/>
      <c r="O2" s="40">
        <f>H2+(SUM(J2:M2)-MIN(J2:M2))/2</f>
        <v>2799.25</v>
      </c>
      <c r="P2" s="41"/>
    </row>
    <row r="3" ht="15.75" thickBot="1"/>
    <row r="4" spans="1:8" ht="15.75" thickBot="1">
      <c r="A4" s="8" t="s">
        <v>42</v>
      </c>
      <c r="C4" s="9" t="s">
        <v>43</v>
      </c>
      <c r="D4" s="42" t="s">
        <v>44</v>
      </c>
      <c r="E4" s="43"/>
      <c r="F4" s="43"/>
      <c r="G4" s="43"/>
      <c r="H4" s="44"/>
    </row>
    <row r="5" spans="1:7" ht="18">
      <c r="A5" s="7">
        <v>20</v>
      </c>
      <c r="B5" s="10" t="s">
        <v>28</v>
      </c>
      <c r="C5" s="7" t="s">
        <v>29</v>
      </c>
      <c r="E5" s="45" t="s">
        <v>45</v>
      </c>
      <c r="F5" s="43"/>
      <c r="G5" s="46"/>
    </row>
    <row r="6" spans="4:8" ht="15">
      <c r="D6" s="12" t="s">
        <v>46</v>
      </c>
      <c r="E6" s="12">
        <v>1</v>
      </c>
      <c r="F6" s="12">
        <v>2</v>
      </c>
      <c r="G6" s="12">
        <v>3</v>
      </c>
      <c r="H6" s="13" t="s">
        <v>47</v>
      </c>
    </row>
    <row r="7" spans="1:8" ht="15">
      <c r="A7" s="14">
        <v>1</v>
      </c>
      <c r="B7" s="15" t="s">
        <v>48</v>
      </c>
      <c r="C7" s="15" t="s">
        <v>49</v>
      </c>
      <c r="D7" s="16">
        <v>13</v>
      </c>
      <c r="E7" s="16">
        <v>6</v>
      </c>
      <c r="F7" s="16">
        <v>5.5</v>
      </c>
      <c r="G7" s="16">
        <v>5.5</v>
      </c>
      <c r="H7" s="16">
        <f aca="true" t="shared" si="0" ref="H7:H21">(E7+F7+G7)*D7</f>
        <v>221</v>
      </c>
    </row>
    <row r="8" spans="1:8" ht="15">
      <c r="A8" s="17"/>
      <c r="B8" s="17"/>
      <c r="C8" s="15" t="s">
        <v>50</v>
      </c>
      <c r="D8" s="16">
        <v>13</v>
      </c>
      <c r="E8" s="16">
        <v>5.5</v>
      </c>
      <c r="F8" s="16">
        <v>5.5</v>
      </c>
      <c r="G8" s="16">
        <v>5.5</v>
      </c>
      <c r="H8" s="16">
        <f t="shared" si="0"/>
        <v>214.5</v>
      </c>
    </row>
    <row r="9" spans="1:8" ht="15">
      <c r="A9" s="17"/>
      <c r="B9" s="17"/>
      <c r="C9" s="15" t="s">
        <v>51</v>
      </c>
      <c r="D9" s="16">
        <v>13</v>
      </c>
      <c r="E9" s="16">
        <v>5.5</v>
      </c>
      <c r="F9" s="16">
        <v>5.5</v>
      </c>
      <c r="G9" s="16">
        <v>5.5</v>
      </c>
      <c r="H9" s="16">
        <f t="shared" si="0"/>
        <v>214.5</v>
      </c>
    </row>
    <row r="10" spans="1:8" ht="15">
      <c r="A10" s="14">
        <v>2</v>
      </c>
      <c r="B10" s="15" t="s">
        <v>52</v>
      </c>
      <c r="C10" s="15" t="s">
        <v>53</v>
      </c>
      <c r="D10" s="16">
        <v>20</v>
      </c>
      <c r="E10" s="16">
        <v>10</v>
      </c>
      <c r="F10" s="16">
        <v>10</v>
      </c>
      <c r="G10" s="16">
        <v>10</v>
      </c>
      <c r="H10" s="16">
        <f t="shared" si="0"/>
        <v>600</v>
      </c>
    </row>
    <row r="11" spans="1:8" ht="15">
      <c r="A11" s="17"/>
      <c r="B11" s="17"/>
      <c r="C11" s="15" t="s">
        <v>54</v>
      </c>
      <c r="D11" s="16">
        <v>7</v>
      </c>
      <c r="E11" s="16">
        <v>4.5</v>
      </c>
      <c r="F11" s="16">
        <v>4.5</v>
      </c>
      <c r="G11" s="16">
        <v>3</v>
      </c>
      <c r="H11" s="16">
        <f t="shared" si="0"/>
        <v>84</v>
      </c>
    </row>
    <row r="12" spans="1:8" ht="15">
      <c r="A12" s="14">
        <v>3</v>
      </c>
      <c r="B12" s="15" t="s">
        <v>55</v>
      </c>
      <c r="C12" s="15" t="s">
        <v>53</v>
      </c>
      <c r="D12" s="16">
        <v>3</v>
      </c>
      <c r="E12" s="16">
        <v>3</v>
      </c>
      <c r="F12" s="16">
        <v>3</v>
      </c>
      <c r="G12" s="16">
        <v>4.5</v>
      </c>
      <c r="H12" s="16">
        <f t="shared" si="0"/>
        <v>31.5</v>
      </c>
    </row>
    <row r="13" spans="1:8" ht="15">
      <c r="A13" s="17"/>
      <c r="B13" s="17"/>
      <c r="C13" s="15" t="s">
        <v>54</v>
      </c>
      <c r="D13" s="16">
        <v>10</v>
      </c>
      <c r="E13" s="16">
        <v>3.5</v>
      </c>
      <c r="F13" s="16">
        <v>3.5</v>
      </c>
      <c r="G13" s="16">
        <v>3.5</v>
      </c>
      <c r="H13" s="16">
        <f t="shared" si="0"/>
        <v>105</v>
      </c>
    </row>
    <row r="14" spans="1:8" ht="15">
      <c r="A14" s="14">
        <v>4</v>
      </c>
      <c r="B14" s="15" t="s">
        <v>56</v>
      </c>
      <c r="C14" s="17"/>
      <c r="D14" s="16">
        <v>5</v>
      </c>
      <c r="E14" s="16">
        <v>4.5</v>
      </c>
      <c r="F14" s="16">
        <v>4</v>
      </c>
      <c r="G14" s="16">
        <v>4</v>
      </c>
      <c r="H14" s="16">
        <f t="shared" si="0"/>
        <v>62.5</v>
      </c>
    </row>
    <row r="15" spans="1:8" ht="15">
      <c r="A15" s="14">
        <v>5</v>
      </c>
      <c r="B15" s="15" t="s">
        <v>57</v>
      </c>
      <c r="C15" s="15" t="s">
        <v>58</v>
      </c>
      <c r="D15" s="16">
        <v>16</v>
      </c>
      <c r="E15" s="16">
        <v>6</v>
      </c>
      <c r="F15" s="16">
        <v>6</v>
      </c>
      <c r="G15" s="16">
        <v>6</v>
      </c>
      <c r="H15" s="16">
        <f t="shared" si="0"/>
        <v>288</v>
      </c>
    </row>
    <row r="16" spans="1:8" ht="15">
      <c r="A16" s="17"/>
      <c r="B16" s="17"/>
      <c r="C16" s="15" t="s">
        <v>54</v>
      </c>
      <c r="D16" s="16">
        <v>0</v>
      </c>
      <c r="E16" s="16"/>
      <c r="F16" s="16"/>
      <c r="G16" s="16"/>
      <c r="H16" s="16">
        <f t="shared" si="0"/>
        <v>0</v>
      </c>
    </row>
    <row r="17" spans="1:8" ht="15">
      <c r="A17" s="14">
        <v>6</v>
      </c>
      <c r="B17" s="15" t="s">
        <v>59</v>
      </c>
      <c r="C17" s="15" t="s">
        <v>53</v>
      </c>
      <c r="D17" s="16">
        <v>0</v>
      </c>
      <c r="E17" s="16"/>
      <c r="F17" s="16"/>
      <c r="G17" s="16"/>
      <c r="H17" s="16">
        <f t="shared" si="0"/>
        <v>0</v>
      </c>
    </row>
    <row r="18" spans="1:8" ht="15">
      <c r="A18" s="17"/>
      <c r="B18" s="17"/>
      <c r="C18" s="15" t="s">
        <v>54</v>
      </c>
      <c r="D18" s="16">
        <v>0</v>
      </c>
      <c r="E18" s="16"/>
      <c r="F18" s="16"/>
      <c r="G18" s="16"/>
      <c r="H18" s="16">
        <f t="shared" si="0"/>
        <v>0</v>
      </c>
    </row>
    <row r="19" spans="1:8" ht="15">
      <c r="A19" s="17"/>
      <c r="B19" s="17"/>
      <c r="C19" s="17"/>
      <c r="D19" s="16">
        <v>0</v>
      </c>
      <c r="E19" s="16"/>
      <c r="F19" s="16"/>
      <c r="G19" s="16"/>
      <c r="H19" s="16">
        <f t="shared" si="0"/>
        <v>0</v>
      </c>
    </row>
    <row r="20" spans="1:8" ht="15">
      <c r="A20" s="17"/>
      <c r="B20" s="17"/>
      <c r="C20" s="17"/>
      <c r="D20" s="16">
        <v>0</v>
      </c>
      <c r="E20" s="16"/>
      <c r="F20" s="16"/>
      <c r="G20" s="16"/>
      <c r="H20" s="16">
        <f t="shared" si="0"/>
        <v>0</v>
      </c>
    </row>
    <row r="21" spans="1:8" ht="15">
      <c r="A21" s="17"/>
      <c r="B21" s="17"/>
      <c r="C21" s="17"/>
      <c r="D21" s="16"/>
      <c r="E21" s="16"/>
      <c r="F21" s="16"/>
      <c r="G21" s="16"/>
      <c r="H21" s="16">
        <f t="shared" si="0"/>
        <v>0</v>
      </c>
    </row>
    <row r="22" spans="2:8" ht="15.75">
      <c r="B22" s="3" t="s">
        <v>60</v>
      </c>
      <c r="H22" s="11">
        <f>SUM(H7:H21)</f>
        <v>1821</v>
      </c>
    </row>
    <row r="23" ht="15.75" thickBot="1"/>
    <row r="24" spans="1:16" ht="18">
      <c r="A24" s="7">
        <v>20</v>
      </c>
      <c r="B24" s="10" t="s">
        <v>28</v>
      </c>
      <c r="C24" s="7" t="s">
        <v>29</v>
      </c>
      <c r="E24" s="45" t="s">
        <v>45</v>
      </c>
      <c r="F24" s="43"/>
      <c r="G24" s="46"/>
      <c r="H24" s="18" t="s">
        <v>10</v>
      </c>
      <c r="I24" s="45" t="s">
        <v>45</v>
      </c>
      <c r="J24" s="43"/>
      <c r="K24" s="46"/>
      <c r="L24" s="18" t="s">
        <v>11</v>
      </c>
      <c r="M24" s="45" t="s">
        <v>45</v>
      </c>
      <c r="N24" s="43"/>
      <c r="O24" s="46"/>
      <c r="P24" s="18" t="s">
        <v>12</v>
      </c>
    </row>
    <row r="25" spans="4:16" ht="15">
      <c r="D25" s="12" t="s">
        <v>46</v>
      </c>
      <c r="E25" s="12">
        <v>1</v>
      </c>
      <c r="F25" s="12">
        <v>2</v>
      </c>
      <c r="G25" s="12">
        <v>3</v>
      </c>
      <c r="H25" s="13" t="s">
        <v>47</v>
      </c>
      <c r="I25" s="12">
        <v>1</v>
      </c>
      <c r="J25" s="12">
        <v>2</v>
      </c>
      <c r="K25" s="12">
        <v>3</v>
      </c>
      <c r="L25" s="13" t="s">
        <v>47</v>
      </c>
      <c r="M25" s="12">
        <v>1</v>
      </c>
      <c r="N25" s="12">
        <v>2</v>
      </c>
      <c r="O25" s="12">
        <v>3</v>
      </c>
      <c r="P25" s="13" t="s">
        <v>47</v>
      </c>
    </row>
    <row r="26" spans="1:16" ht="15">
      <c r="A26" s="14">
        <v>1</v>
      </c>
      <c r="B26" s="15" t="s">
        <v>61</v>
      </c>
      <c r="C26" s="17"/>
      <c r="D26" s="16">
        <v>11</v>
      </c>
      <c r="E26" s="16">
        <v>3</v>
      </c>
      <c r="F26" s="16">
        <v>3</v>
      </c>
      <c r="G26" s="16">
        <v>4</v>
      </c>
      <c r="H26" s="16">
        <f aca="true" t="shared" si="1" ref="H26:H39">(E26+F26+G26)*D26</f>
        <v>110</v>
      </c>
      <c r="I26" s="16">
        <v>4</v>
      </c>
      <c r="J26" s="16">
        <v>4</v>
      </c>
      <c r="K26" s="16">
        <v>4</v>
      </c>
      <c r="L26" s="16">
        <f>(I26+J26+K26)*D26</f>
        <v>132</v>
      </c>
      <c r="M26" s="16"/>
      <c r="N26" s="16"/>
      <c r="O26" s="16"/>
      <c r="P26" s="16">
        <f aca="true" t="shared" si="2" ref="P26:P39">(M26+N26+O26)*D26</f>
        <v>0</v>
      </c>
    </row>
    <row r="27" spans="1:16" ht="15">
      <c r="A27" s="14">
        <v>2</v>
      </c>
      <c r="B27" s="15" t="s">
        <v>62</v>
      </c>
      <c r="C27" s="17"/>
      <c r="D27" s="16">
        <v>7</v>
      </c>
      <c r="E27" s="16">
        <v>3</v>
      </c>
      <c r="F27" s="16">
        <v>3.5</v>
      </c>
      <c r="G27" s="16">
        <v>3.5</v>
      </c>
      <c r="H27" s="16">
        <f t="shared" si="1"/>
        <v>70</v>
      </c>
      <c r="I27" s="16">
        <v>3.5</v>
      </c>
      <c r="J27" s="16">
        <v>3.5</v>
      </c>
      <c r="K27" s="16">
        <v>5</v>
      </c>
      <c r="L27" s="16">
        <f>(I27+J27+K27)*D27</f>
        <v>84</v>
      </c>
      <c r="M27" s="16"/>
      <c r="N27" s="16"/>
      <c r="O27" s="16"/>
      <c r="P27" s="16">
        <f t="shared" si="2"/>
        <v>0</v>
      </c>
    </row>
    <row r="28" spans="1:16" ht="15">
      <c r="A28" s="14">
        <v>3</v>
      </c>
      <c r="B28" s="15" t="s">
        <v>63</v>
      </c>
      <c r="C28" s="17"/>
      <c r="D28" s="16">
        <v>7</v>
      </c>
      <c r="E28" s="16">
        <v>7</v>
      </c>
      <c r="F28" s="16">
        <v>7</v>
      </c>
      <c r="G28" s="16">
        <v>6</v>
      </c>
      <c r="H28" s="16">
        <f t="shared" si="1"/>
        <v>140</v>
      </c>
      <c r="I28" s="16">
        <v>4</v>
      </c>
      <c r="J28" s="16">
        <v>4.5</v>
      </c>
      <c r="K28" s="16">
        <v>3.5</v>
      </c>
      <c r="L28" s="16">
        <f aca="true" t="shared" si="3" ref="L28:L39">(I28+J28+K28)*D28</f>
        <v>84</v>
      </c>
      <c r="M28" s="16"/>
      <c r="N28" s="16"/>
      <c r="O28" s="16"/>
      <c r="P28" s="16">
        <f t="shared" si="2"/>
        <v>0</v>
      </c>
    </row>
    <row r="29" spans="1:16" ht="15">
      <c r="A29" s="14">
        <v>4</v>
      </c>
      <c r="B29" s="15" t="s">
        <v>63</v>
      </c>
      <c r="C29" s="17"/>
      <c r="D29" s="16">
        <v>7</v>
      </c>
      <c r="E29" s="16">
        <v>3</v>
      </c>
      <c r="F29" s="16">
        <v>3</v>
      </c>
      <c r="G29" s="16">
        <v>3</v>
      </c>
      <c r="H29" s="16">
        <f t="shared" si="1"/>
        <v>63</v>
      </c>
      <c r="I29" s="16">
        <v>3</v>
      </c>
      <c r="J29" s="16">
        <v>3</v>
      </c>
      <c r="K29" s="16">
        <v>4</v>
      </c>
      <c r="L29" s="16">
        <f t="shared" si="3"/>
        <v>70</v>
      </c>
      <c r="M29" s="16"/>
      <c r="N29" s="16"/>
      <c r="O29" s="16"/>
      <c r="P29" s="16">
        <f t="shared" si="2"/>
        <v>0</v>
      </c>
    </row>
    <row r="30" spans="1:16" ht="15">
      <c r="A30" s="14">
        <v>5</v>
      </c>
      <c r="B30" s="15" t="s">
        <v>63</v>
      </c>
      <c r="C30" s="17"/>
      <c r="D30" s="16">
        <v>7</v>
      </c>
      <c r="E30" s="16">
        <v>5</v>
      </c>
      <c r="F30" s="16">
        <v>5</v>
      </c>
      <c r="G30" s="16">
        <v>5</v>
      </c>
      <c r="H30" s="16">
        <f t="shared" si="1"/>
        <v>105</v>
      </c>
      <c r="I30" s="16">
        <v>4</v>
      </c>
      <c r="J30" s="16">
        <v>4</v>
      </c>
      <c r="K30" s="16">
        <v>6</v>
      </c>
      <c r="L30" s="16">
        <f t="shared" si="3"/>
        <v>98</v>
      </c>
      <c r="M30" s="16"/>
      <c r="N30" s="16"/>
      <c r="O30" s="16"/>
      <c r="P30" s="16">
        <f t="shared" si="2"/>
        <v>0</v>
      </c>
    </row>
    <row r="31" spans="1:16" ht="15">
      <c r="A31" s="14">
        <v>6</v>
      </c>
      <c r="B31" s="15" t="s">
        <v>63</v>
      </c>
      <c r="C31" s="17"/>
      <c r="D31" s="16">
        <v>7</v>
      </c>
      <c r="E31" s="16">
        <v>0</v>
      </c>
      <c r="F31" s="16">
        <v>0</v>
      </c>
      <c r="G31" s="16">
        <v>0</v>
      </c>
      <c r="H31" s="16">
        <f t="shared" si="1"/>
        <v>0</v>
      </c>
      <c r="I31" s="16">
        <v>4.5</v>
      </c>
      <c r="J31" s="16">
        <v>4.5</v>
      </c>
      <c r="K31" s="16">
        <v>5.5</v>
      </c>
      <c r="L31" s="16">
        <f t="shared" si="3"/>
        <v>101.5</v>
      </c>
      <c r="M31" s="16"/>
      <c r="N31" s="16"/>
      <c r="O31" s="16"/>
      <c r="P31" s="16">
        <f t="shared" si="2"/>
        <v>0</v>
      </c>
    </row>
    <row r="32" spans="1:16" ht="15">
      <c r="A32" s="14">
        <v>7</v>
      </c>
      <c r="B32" s="15" t="s">
        <v>64</v>
      </c>
      <c r="C32" s="17"/>
      <c r="D32" s="16">
        <v>7</v>
      </c>
      <c r="E32" s="16">
        <v>1</v>
      </c>
      <c r="F32" s="16">
        <v>2</v>
      </c>
      <c r="G32" s="16">
        <v>2.5</v>
      </c>
      <c r="H32" s="16">
        <f t="shared" si="1"/>
        <v>38.5</v>
      </c>
      <c r="I32" s="16">
        <v>0</v>
      </c>
      <c r="J32" s="16">
        <v>0</v>
      </c>
      <c r="K32" s="16">
        <v>0</v>
      </c>
      <c r="L32" s="16">
        <f t="shared" si="3"/>
        <v>0</v>
      </c>
      <c r="M32" s="16"/>
      <c r="N32" s="16"/>
      <c r="O32" s="16"/>
      <c r="P32" s="16">
        <f t="shared" si="2"/>
        <v>0</v>
      </c>
    </row>
    <row r="33" spans="1:16" ht="15">
      <c r="A33" s="14">
        <v>8</v>
      </c>
      <c r="B33" s="15" t="s">
        <v>65</v>
      </c>
      <c r="C33" s="15" t="s">
        <v>66</v>
      </c>
      <c r="D33" s="16">
        <v>7</v>
      </c>
      <c r="E33" s="16">
        <v>3.5</v>
      </c>
      <c r="F33" s="16">
        <v>4</v>
      </c>
      <c r="G33" s="16">
        <v>4</v>
      </c>
      <c r="H33" s="16">
        <f t="shared" si="1"/>
        <v>80.5</v>
      </c>
      <c r="I33" s="16">
        <v>2</v>
      </c>
      <c r="J33" s="16">
        <v>2</v>
      </c>
      <c r="K33" s="16">
        <v>4</v>
      </c>
      <c r="L33" s="16">
        <f t="shared" si="3"/>
        <v>56</v>
      </c>
      <c r="M33" s="16"/>
      <c r="N33" s="16"/>
      <c r="O33" s="16"/>
      <c r="P33" s="16">
        <f t="shared" si="2"/>
        <v>0</v>
      </c>
    </row>
    <row r="34" spans="1:16" ht="15">
      <c r="A34" s="17"/>
      <c r="B34" s="17"/>
      <c r="C34" s="15" t="s">
        <v>67</v>
      </c>
      <c r="D34" s="16">
        <v>7</v>
      </c>
      <c r="E34" s="16">
        <v>3.5</v>
      </c>
      <c r="F34" s="16">
        <v>3.5</v>
      </c>
      <c r="G34" s="16">
        <v>4</v>
      </c>
      <c r="H34" s="16">
        <f t="shared" si="1"/>
        <v>77</v>
      </c>
      <c r="I34" s="16">
        <v>3</v>
      </c>
      <c r="J34" s="16">
        <v>3</v>
      </c>
      <c r="K34" s="16">
        <v>2</v>
      </c>
      <c r="L34" s="16">
        <f t="shared" si="3"/>
        <v>56</v>
      </c>
      <c r="M34" s="16"/>
      <c r="N34" s="16"/>
      <c r="O34" s="16"/>
      <c r="P34" s="16">
        <f t="shared" si="2"/>
        <v>0</v>
      </c>
    </row>
    <row r="35" spans="1:16" ht="15">
      <c r="A35" s="17"/>
      <c r="B35" s="17"/>
      <c r="C35" s="14" t="s">
        <v>68</v>
      </c>
      <c r="D35" s="16">
        <v>11</v>
      </c>
      <c r="E35" s="16">
        <v>4</v>
      </c>
      <c r="F35" s="16">
        <v>4</v>
      </c>
      <c r="G35" s="16">
        <v>4</v>
      </c>
      <c r="H35" s="16">
        <f t="shared" si="1"/>
        <v>132</v>
      </c>
      <c r="I35" s="16">
        <v>0</v>
      </c>
      <c r="J35" s="16">
        <v>0</v>
      </c>
      <c r="K35" s="16">
        <v>0</v>
      </c>
      <c r="L35" s="16">
        <f t="shared" si="3"/>
        <v>0</v>
      </c>
      <c r="M35" s="16"/>
      <c r="N35" s="16"/>
      <c r="O35" s="16"/>
      <c r="P35" s="16">
        <f t="shared" si="2"/>
        <v>0</v>
      </c>
    </row>
    <row r="36" spans="1:16" ht="15">
      <c r="A36" s="17"/>
      <c r="B36" s="17"/>
      <c r="C36" s="17"/>
      <c r="D36" s="16">
        <v>4</v>
      </c>
      <c r="E36" s="16">
        <v>4.5</v>
      </c>
      <c r="F36" s="16">
        <v>4.5</v>
      </c>
      <c r="G36" s="16">
        <v>4.5</v>
      </c>
      <c r="H36" s="16">
        <f t="shared" si="1"/>
        <v>54</v>
      </c>
      <c r="I36" s="16">
        <v>4.5</v>
      </c>
      <c r="J36" s="16">
        <v>4.5</v>
      </c>
      <c r="K36" s="16">
        <v>4.5</v>
      </c>
      <c r="L36" s="16">
        <f t="shared" si="3"/>
        <v>54</v>
      </c>
      <c r="M36" s="16"/>
      <c r="N36" s="16"/>
      <c r="O36" s="16"/>
      <c r="P36" s="16">
        <f t="shared" si="2"/>
        <v>0</v>
      </c>
    </row>
    <row r="37" spans="1:16" ht="15">
      <c r="A37" s="17"/>
      <c r="B37" s="17"/>
      <c r="C37" s="17"/>
      <c r="D37" s="16">
        <v>9</v>
      </c>
      <c r="E37" s="16">
        <v>3</v>
      </c>
      <c r="F37" s="16">
        <v>3</v>
      </c>
      <c r="G37" s="16">
        <v>3</v>
      </c>
      <c r="H37" s="16">
        <f t="shared" si="1"/>
        <v>81</v>
      </c>
      <c r="I37" s="16">
        <v>3</v>
      </c>
      <c r="J37" s="16">
        <v>3</v>
      </c>
      <c r="K37" s="16">
        <v>3</v>
      </c>
      <c r="L37" s="16">
        <f t="shared" si="3"/>
        <v>81</v>
      </c>
      <c r="M37" s="16"/>
      <c r="N37" s="16"/>
      <c r="O37" s="16"/>
      <c r="P37" s="16">
        <f t="shared" si="2"/>
        <v>0</v>
      </c>
    </row>
    <row r="38" spans="1:16" ht="15">
      <c r="A38" s="17"/>
      <c r="B38" s="17"/>
      <c r="C38" s="17"/>
      <c r="D38" s="16">
        <v>9</v>
      </c>
      <c r="E38" s="16">
        <v>3.5</v>
      </c>
      <c r="F38" s="16">
        <v>3.5</v>
      </c>
      <c r="G38" s="16">
        <v>3.5</v>
      </c>
      <c r="H38" s="16">
        <f t="shared" si="1"/>
        <v>94.5</v>
      </c>
      <c r="I38" s="16">
        <v>3.5</v>
      </c>
      <c r="J38" s="16">
        <v>3.5</v>
      </c>
      <c r="K38" s="16">
        <v>3.5</v>
      </c>
      <c r="L38" s="16">
        <f t="shared" si="3"/>
        <v>94.5</v>
      </c>
      <c r="M38" s="16"/>
      <c r="N38" s="16"/>
      <c r="O38" s="16"/>
      <c r="P38" s="16">
        <f t="shared" si="2"/>
        <v>0</v>
      </c>
    </row>
    <row r="39" spans="1:16" ht="15">
      <c r="A39" s="17"/>
      <c r="B39" s="17"/>
      <c r="C39" s="17"/>
      <c r="D39" s="16">
        <v>0</v>
      </c>
      <c r="E39" s="16"/>
      <c r="F39" s="16"/>
      <c r="G39" s="16"/>
      <c r="H39" s="16">
        <f t="shared" si="1"/>
        <v>0</v>
      </c>
      <c r="I39" s="16"/>
      <c r="J39" s="16"/>
      <c r="K39" s="16"/>
      <c r="L39" s="16">
        <f t="shared" si="3"/>
        <v>0</v>
      </c>
      <c r="M39" s="16"/>
      <c r="N39" s="16"/>
      <c r="O39" s="16"/>
      <c r="P39" s="16">
        <f t="shared" si="2"/>
        <v>0</v>
      </c>
    </row>
    <row r="40" spans="2:16" ht="15.75">
      <c r="B40" s="3" t="s">
        <v>60</v>
      </c>
      <c r="H40" s="11">
        <f>SUM(H26:H39)</f>
        <v>1045.5</v>
      </c>
      <c r="L40" s="11">
        <f>SUM(L26:L39)</f>
        <v>911</v>
      </c>
      <c r="P40" s="11">
        <f>SUM(P26:P39)</f>
        <v>0</v>
      </c>
    </row>
  </sheetData>
  <sheetProtection/>
  <mergeCells count="14">
    <mergeCell ref="M1:N1"/>
    <mergeCell ref="O1:P1"/>
    <mergeCell ref="H2:I2"/>
    <mergeCell ref="J2:K2"/>
    <mergeCell ref="M2:N2"/>
    <mergeCell ref="O2:P2"/>
    <mergeCell ref="D4:H4"/>
    <mergeCell ref="E5:G5"/>
    <mergeCell ref="E24:G24"/>
    <mergeCell ref="I24:K24"/>
    <mergeCell ref="M24:O24"/>
    <mergeCell ref="E1:G2"/>
    <mergeCell ref="H1:I1"/>
    <mergeCell ref="J1:K1"/>
  </mergeCells>
  <printOptions/>
  <pageMargins left="0.393700787401575" right="0" top="0.196850393700787" bottom="0" header="0" footer="0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6">
      <selection activeCell="P38" sqref="P38"/>
    </sheetView>
  </sheetViews>
  <sheetFormatPr defaultColWidth="9.140625" defaultRowHeight="15"/>
  <cols>
    <col min="1" max="1" width="5.7109375" style="0" customWidth="1"/>
    <col min="2" max="2" width="27.7109375" style="0" customWidth="1"/>
    <col min="3" max="3" width="17.7109375" style="0" customWidth="1"/>
    <col min="4" max="4" width="6.28125" style="0" customWidth="1"/>
    <col min="5" max="7" width="4.7109375" style="0" customWidth="1"/>
    <col min="8" max="8" width="10.28125" style="0" customWidth="1"/>
    <col min="9" max="11" width="4.7109375" style="0" customWidth="1"/>
    <col min="12" max="12" width="10.28125" style="0" customWidth="1"/>
    <col min="13" max="15" width="4.7109375" style="0" customWidth="1"/>
    <col min="16" max="16" width="10.28125" style="0" customWidth="1"/>
  </cols>
  <sheetData>
    <row r="1" spans="2:16" ht="15">
      <c r="B1" s="4" t="s">
        <v>2</v>
      </c>
      <c r="E1" s="47" t="s">
        <v>69</v>
      </c>
      <c r="F1" s="43"/>
      <c r="G1" s="43"/>
      <c r="H1" s="50" t="s">
        <v>44</v>
      </c>
      <c r="I1" s="51"/>
      <c r="J1" s="52" t="s">
        <v>10</v>
      </c>
      <c r="K1" s="51"/>
      <c r="L1" s="19" t="s">
        <v>11</v>
      </c>
      <c r="M1" s="52" t="s">
        <v>12</v>
      </c>
      <c r="N1" s="51"/>
      <c r="O1" s="52" t="s">
        <v>13</v>
      </c>
      <c r="P1" s="53"/>
    </row>
    <row r="2" spans="1:16" ht="21" thickBot="1">
      <c r="A2" s="7" t="s">
        <v>14</v>
      </c>
      <c r="B2" s="5" t="s">
        <v>0</v>
      </c>
      <c r="C2" s="1" t="s">
        <v>1</v>
      </c>
      <c r="E2" s="48"/>
      <c r="F2" s="49"/>
      <c r="G2" s="49"/>
      <c r="H2" s="54">
        <f>H22</f>
        <v>2479</v>
      </c>
      <c r="I2" s="39"/>
      <c r="J2" s="38">
        <f>H40</f>
        <v>1843.5</v>
      </c>
      <c r="K2" s="39"/>
      <c r="L2" s="20">
        <f>L40</f>
        <v>1880.5</v>
      </c>
      <c r="M2" s="38">
        <f>P40</f>
        <v>1942</v>
      </c>
      <c r="N2" s="39"/>
      <c r="O2" s="40">
        <f>H2+(SUM(J2:M2)-MIN(J2:M2))/2</f>
        <v>4390.25</v>
      </c>
      <c r="P2" s="41"/>
    </row>
    <row r="3" ht="15.75" thickBot="1"/>
    <row r="4" spans="1:8" ht="15.75" thickBot="1">
      <c r="A4" s="8" t="s">
        <v>42</v>
      </c>
      <c r="C4" s="9" t="s">
        <v>43</v>
      </c>
      <c r="D4" s="42" t="s">
        <v>44</v>
      </c>
      <c r="E4" s="43"/>
      <c r="F4" s="43"/>
      <c r="G4" s="43"/>
      <c r="H4" s="44"/>
    </row>
    <row r="5" spans="1:7" ht="18">
      <c r="A5" s="7">
        <v>4</v>
      </c>
      <c r="B5" s="10" t="s">
        <v>31</v>
      </c>
      <c r="C5" s="7" t="s">
        <v>32</v>
      </c>
      <c r="E5" s="45" t="s">
        <v>45</v>
      </c>
      <c r="F5" s="43"/>
      <c r="G5" s="46"/>
    </row>
    <row r="6" spans="4:8" ht="15">
      <c r="D6" s="12" t="s">
        <v>46</v>
      </c>
      <c r="E6" s="12">
        <v>1</v>
      </c>
      <c r="F6" s="12">
        <v>2</v>
      </c>
      <c r="G6" s="12">
        <v>3</v>
      </c>
      <c r="H6" s="13" t="s">
        <v>47</v>
      </c>
    </row>
    <row r="7" spans="1:8" ht="15">
      <c r="A7" s="14">
        <v>1</v>
      </c>
      <c r="B7" s="15" t="s">
        <v>48</v>
      </c>
      <c r="C7" s="15" t="s">
        <v>49</v>
      </c>
      <c r="D7" s="16">
        <v>13</v>
      </c>
      <c r="E7" s="16">
        <v>9.5</v>
      </c>
      <c r="F7" s="16">
        <v>9.5</v>
      </c>
      <c r="G7" s="16">
        <v>9</v>
      </c>
      <c r="H7" s="16">
        <f aca="true" t="shared" si="0" ref="H7:H21">(E7+F7+G7)*D7</f>
        <v>364</v>
      </c>
    </row>
    <row r="8" spans="1:8" ht="15">
      <c r="A8" s="17"/>
      <c r="B8" s="17"/>
      <c r="C8" s="15" t="s">
        <v>50</v>
      </c>
      <c r="D8" s="16">
        <v>13</v>
      </c>
      <c r="E8" s="16">
        <v>9.5</v>
      </c>
      <c r="F8" s="16">
        <v>9.5</v>
      </c>
      <c r="G8" s="16">
        <v>9</v>
      </c>
      <c r="H8" s="16">
        <f t="shared" si="0"/>
        <v>364</v>
      </c>
    </row>
    <row r="9" spans="1:8" ht="15">
      <c r="A9" s="17"/>
      <c r="B9" s="17"/>
      <c r="C9" s="15" t="s">
        <v>51</v>
      </c>
      <c r="D9" s="16">
        <v>13</v>
      </c>
      <c r="E9" s="16">
        <v>9.5</v>
      </c>
      <c r="F9" s="16">
        <v>9.5</v>
      </c>
      <c r="G9" s="16">
        <v>9</v>
      </c>
      <c r="H9" s="16">
        <f t="shared" si="0"/>
        <v>364</v>
      </c>
    </row>
    <row r="10" spans="1:8" ht="15">
      <c r="A10" s="14">
        <v>2</v>
      </c>
      <c r="B10" s="15" t="s">
        <v>52</v>
      </c>
      <c r="C10" s="15" t="s">
        <v>53</v>
      </c>
      <c r="D10" s="16">
        <v>20</v>
      </c>
      <c r="E10" s="16">
        <v>5</v>
      </c>
      <c r="F10" s="16">
        <v>5</v>
      </c>
      <c r="G10" s="16">
        <v>5</v>
      </c>
      <c r="H10" s="16">
        <f t="shared" si="0"/>
        <v>300</v>
      </c>
    </row>
    <row r="11" spans="1:8" ht="15">
      <c r="A11" s="17"/>
      <c r="B11" s="17"/>
      <c r="C11" s="15" t="s">
        <v>54</v>
      </c>
      <c r="D11" s="16">
        <v>7</v>
      </c>
      <c r="E11" s="16">
        <v>9.5</v>
      </c>
      <c r="F11" s="16">
        <v>9.5</v>
      </c>
      <c r="G11" s="16">
        <v>9</v>
      </c>
      <c r="H11" s="16">
        <f t="shared" si="0"/>
        <v>196</v>
      </c>
    </row>
    <row r="12" spans="1:8" ht="15">
      <c r="A12" s="14">
        <v>3</v>
      </c>
      <c r="B12" s="15" t="s">
        <v>55</v>
      </c>
      <c r="C12" s="15" t="s">
        <v>53</v>
      </c>
      <c r="D12" s="16">
        <v>3</v>
      </c>
      <c r="E12" s="16">
        <v>7</v>
      </c>
      <c r="F12" s="16">
        <v>7</v>
      </c>
      <c r="G12" s="16">
        <v>7</v>
      </c>
      <c r="H12" s="16">
        <f t="shared" si="0"/>
        <v>63</v>
      </c>
    </row>
    <row r="13" spans="1:8" ht="15">
      <c r="A13" s="17"/>
      <c r="B13" s="17"/>
      <c r="C13" s="15" t="s">
        <v>54</v>
      </c>
      <c r="D13" s="16">
        <v>10</v>
      </c>
      <c r="E13" s="16">
        <v>9.5</v>
      </c>
      <c r="F13" s="16">
        <v>9</v>
      </c>
      <c r="G13" s="16">
        <v>9</v>
      </c>
      <c r="H13" s="16">
        <f t="shared" si="0"/>
        <v>275</v>
      </c>
    </row>
    <row r="14" spans="1:8" ht="15">
      <c r="A14" s="14">
        <v>4</v>
      </c>
      <c r="B14" s="15" t="s">
        <v>56</v>
      </c>
      <c r="C14" s="17"/>
      <c r="D14" s="16">
        <v>5</v>
      </c>
      <c r="E14" s="16">
        <v>7</v>
      </c>
      <c r="F14" s="16">
        <v>7</v>
      </c>
      <c r="G14" s="16">
        <v>7</v>
      </c>
      <c r="H14" s="16">
        <f t="shared" si="0"/>
        <v>105</v>
      </c>
    </row>
    <row r="15" spans="1:8" ht="15">
      <c r="A15" s="14">
        <v>5</v>
      </c>
      <c r="B15" s="15" t="s">
        <v>57</v>
      </c>
      <c r="C15" s="15" t="s">
        <v>58</v>
      </c>
      <c r="D15" s="16">
        <v>16</v>
      </c>
      <c r="E15" s="16">
        <v>9.5</v>
      </c>
      <c r="F15" s="16">
        <v>9.5</v>
      </c>
      <c r="G15" s="16">
        <v>9</v>
      </c>
      <c r="H15" s="16">
        <f t="shared" si="0"/>
        <v>448</v>
      </c>
    </row>
    <row r="16" spans="1:8" ht="15">
      <c r="A16" s="17"/>
      <c r="B16" s="17"/>
      <c r="C16" s="15" t="s">
        <v>54</v>
      </c>
      <c r="D16" s="16">
        <v>0</v>
      </c>
      <c r="E16" s="16"/>
      <c r="F16" s="16"/>
      <c r="G16" s="16"/>
      <c r="H16" s="16">
        <f t="shared" si="0"/>
        <v>0</v>
      </c>
    </row>
    <row r="17" spans="1:8" ht="15">
      <c r="A17" s="14">
        <v>6</v>
      </c>
      <c r="B17" s="15" t="s">
        <v>59</v>
      </c>
      <c r="C17" s="15" t="s">
        <v>53</v>
      </c>
      <c r="D17" s="16">
        <v>0</v>
      </c>
      <c r="E17" s="16"/>
      <c r="F17" s="16"/>
      <c r="G17" s="16"/>
      <c r="H17" s="16">
        <f t="shared" si="0"/>
        <v>0</v>
      </c>
    </row>
    <row r="18" spans="1:8" ht="15">
      <c r="A18" s="17"/>
      <c r="B18" s="17"/>
      <c r="C18" s="15" t="s">
        <v>54</v>
      </c>
      <c r="D18" s="16">
        <v>0</v>
      </c>
      <c r="E18" s="16"/>
      <c r="F18" s="16"/>
      <c r="G18" s="16"/>
      <c r="H18" s="16">
        <f t="shared" si="0"/>
        <v>0</v>
      </c>
    </row>
    <row r="19" spans="1:8" ht="15">
      <c r="A19" s="17"/>
      <c r="B19" s="17"/>
      <c r="C19" s="17"/>
      <c r="D19" s="16">
        <v>0</v>
      </c>
      <c r="E19" s="16"/>
      <c r="F19" s="16"/>
      <c r="G19" s="16"/>
      <c r="H19" s="16">
        <f t="shared" si="0"/>
        <v>0</v>
      </c>
    </row>
    <row r="20" spans="1:8" ht="15">
      <c r="A20" s="17"/>
      <c r="B20" s="17"/>
      <c r="C20" s="17"/>
      <c r="D20" s="16">
        <v>0</v>
      </c>
      <c r="E20" s="16"/>
      <c r="F20" s="16"/>
      <c r="G20" s="16"/>
      <c r="H20" s="16">
        <f t="shared" si="0"/>
        <v>0</v>
      </c>
    </row>
    <row r="21" spans="1:8" ht="15">
      <c r="A21" s="17"/>
      <c r="B21" s="17"/>
      <c r="C21" s="17"/>
      <c r="D21" s="16"/>
      <c r="E21" s="16"/>
      <c r="F21" s="16"/>
      <c r="G21" s="16"/>
      <c r="H21" s="16">
        <f t="shared" si="0"/>
        <v>0</v>
      </c>
    </row>
    <row r="22" spans="2:8" ht="15.75">
      <c r="B22" s="3" t="s">
        <v>60</v>
      </c>
      <c r="H22" s="11">
        <f>SUM(H7:H21)</f>
        <v>2479</v>
      </c>
    </row>
    <row r="23" ht="15.75" thickBot="1"/>
    <row r="24" spans="1:16" ht="18">
      <c r="A24" s="7">
        <v>4</v>
      </c>
      <c r="B24" s="10" t="s">
        <v>31</v>
      </c>
      <c r="C24" s="7" t="s">
        <v>32</v>
      </c>
      <c r="E24" s="45" t="s">
        <v>45</v>
      </c>
      <c r="F24" s="43"/>
      <c r="G24" s="46"/>
      <c r="H24" s="18" t="s">
        <v>10</v>
      </c>
      <c r="I24" s="45" t="s">
        <v>45</v>
      </c>
      <c r="J24" s="43"/>
      <c r="K24" s="46"/>
      <c r="L24" s="18" t="s">
        <v>11</v>
      </c>
      <c r="M24" s="45" t="s">
        <v>45</v>
      </c>
      <c r="N24" s="43"/>
      <c r="O24" s="46"/>
      <c r="P24" s="18" t="s">
        <v>12</v>
      </c>
    </row>
    <row r="25" spans="4:16" ht="15">
      <c r="D25" s="12" t="s">
        <v>46</v>
      </c>
      <c r="E25" s="12">
        <v>1</v>
      </c>
      <c r="F25" s="12">
        <v>2</v>
      </c>
      <c r="G25" s="12">
        <v>3</v>
      </c>
      <c r="H25" s="13" t="s">
        <v>47</v>
      </c>
      <c r="I25" s="12">
        <v>1</v>
      </c>
      <c r="J25" s="12">
        <v>2</v>
      </c>
      <c r="K25" s="12">
        <v>3</v>
      </c>
      <c r="L25" s="13" t="s">
        <v>47</v>
      </c>
      <c r="M25" s="12">
        <v>1</v>
      </c>
      <c r="N25" s="12">
        <v>2</v>
      </c>
      <c r="O25" s="12">
        <v>3</v>
      </c>
      <c r="P25" s="13" t="s">
        <v>47</v>
      </c>
    </row>
    <row r="26" spans="1:16" ht="15">
      <c r="A26" s="14">
        <v>1</v>
      </c>
      <c r="B26" s="15" t="s">
        <v>61</v>
      </c>
      <c r="C26" s="17"/>
      <c r="D26" s="16">
        <v>11</v>
      </c>
      <c r="E26" s="16">
        <v>6</v>
      </c>
      <c r="F26" s="16">
        <v>6</v>
      </c>
      <c r="G26" s="16">
        <v>6.5</v>
      </c>
      <c r="H26" s="16">
        <f aca="true" t="shared" si="1" ref="H26:H39">(E26+F26+G26)*D26</f>
        <v>203.5</v>
      </c>
      <c r="I26" s="34">
        <v>6.5</v>
      </c>
      <c r="J26" s="34">
        <v>6.5</v>
      </c>
      <c r="K26" s="34">
        <v>7</v>
      </c>
      <c r="L26" s="16">
        <f>(I26+J26+K26)*D26</f>
        <v>220</v>
      </c>
      <c r="M26" s="16">
        <v>6</v>
      </c>
      <c r="N26" s="16">
        <v>6</v>
      </c>
      <c r="O26" s="16">
        <v>6.5</v>
      </c>
      <c r="P26" s="16">
        <f aca="true" t="shared" si="2" ref="P26:P39">(M26+N26+O26)*D26</f>
        <v>203.5</v>
      </c>
    </row>
    <row r="27" spans="1:16" ht="15">
      <c r="A27" s="14">
        <v>2</v>
      </c>
      <c r="B27" s="15" t="s">
        <v>62</v>
      </c>
      <c r="C27" s="17"/>
      <c r="D27" s="16">
        <v>7</v>
      </c>
      <c r="E27" s="16">
        <v>6</v>
      </c>
      <c r="F27" s="16">
        <v>5.5</v>
      </c>
      <c r="G27" s="16">
        <v>6.5</v>
      </c>
      <c r="H27" s="16">
        <f t="shared" si="1"/>
        <v>126</v>
      </c>
      <c r="I27" s="34">
        <v>6</v>
      </c>
      <c r="J27" s="34">
        <v>6</v>
      </c>
      <c r="K27" s="34">
        <v>6.5</v>
      </c>
      <c r="L27" s="16">
        <f aca="true" t="shared" si="3" ref="L27:L39">(I27+J27+K27)*D27</f>
        <v>129.5</v>
      </c>
      <c r="M27" s="16">
        <v>7.5</v>
      </c>
      <c r="N27" s="16">
        <v>7</v>
      </c>
      <c r="O27" s="16">
        <v>7</v>
      </c>
      <c r="P27" s="16">
        <f t="shared" si="2"/>
        <v>150.5</v>
      </c>
    </row>
    <row r="28" spans="1:16" ht="15">
      <c r="A28" s="14">
        <v>3</v>
      </c>
      <c r="B28" s="15" t="s">
        <v>63</v>
      </c>
      <c r="C28" s="17"/>
      <c r="D28" s="16">
        <v>7</v>
      </c>
      <c r="E28" s="16">
        <v>6.5</v>
      </c>
      <c r="F28" s="16">
        <v>6</v>
      </c>
      <c r="G28" s="16">
        <v>6.5</v>
      </c>
      <c r="H28" s="16">
        <f t="shared" si="1"/>
        <v>133</v>
      </c>
      <c r="I28" s="34">
        <v>7.5</v>
      </c>
      <c r="J28" s="34">
        <v>7</v>
      </c>
      <c r="K28" s="34">
        <v>6.5</v>
      </c>
      <c r="L28" s="16">
        <f t="shared" si="3"/>
        <v>147</v>
      </c>
      <c r="M28" s="16">
        <v>6.5</v>
      </c>
      <c r="N28" s="16">
        <v>7</v>
      </c>
      <c r="O28" s="16">
        <v>6.5</v>
      </c>
      <c r="P28" s="16">
        <f t="shared" si="2"/>
        <v>140</v>
      </c>
    </row>
    <row r="29" spans="1:16" ht="15">
      <c r="A29" s="14">
        <v>4</v>
      </c>
      <c r="B29" s="15" t="s">
        <v>63</v>
      </c>
      <c r="C29" s="17"/>
      <c r="D29" s="16">
        <v>7</v>
      </c>
      <c r="E29" s="16">
        <v>5</v>
      </c>
      <c r="F29" s="16">
        <v>5.5</v>
      </c>
      <c r="G29" s="16">
        <v>5.5</v>
      </c>
      <c r="H29" s="16">
        <f t="shared" si="1"/>
        <v>112</v>
      </c>
      <c r="I29" s="34">
        <v>8.5</v>
      </c>
      <c r="J29" s="34">
        <v>7</v>
      </c>
      <c r="K29" s="34">
        <v>8.5</v>
      </c>
      <c r="L29" s="16">
        <f t="shared" si="3"/>
        <v>168</v>
      </c>
      <c r="M29" s="16">
        <v>5</v>
      </c>
      <c r="N29" s="16">
        <v>4</v>
      </c>
      <c r="O29" s="16">
        <v>4.5</v>
      </c>
      <c r="P29" s="16">
        <f t="shared" si="2"/>
        <v>94.5</v>
      </c>
    </row>
    <row r="30" spans="1:16" ht="15">
      <c r="A30" s="14">
        <v>5</v>
      </c>
      <c r="B30" s="15" t="s">
        <v>63</v>
      </c>
      <c r="C30" s="17"/>
      <c r="D30" s="16">
        <v>7</v>
      </c>
      <c r="E30" s="16">
        <v>6.5</v>
      </c>
      <c r="F30" s="16">
        <v>6</v>
      </c>
      <c r="G30" s="16">
        <v>6.5</v>
      </c>
      <c r="H30" s="16">
        <f t="shared" si="1"/>
        <v>133</v>
      </c>
      <c r="I30" s="34">
        <v>7</v>
      </c>
      <c r="J30" s="34">
        <v>6.5</v>
      </c>
      <c r="K30" s="34">
        <v>7</v>
      </c>
      <c r="L30" s="16">
        <f t="shared" si="3"/>
        <v>143.5</v>
      </c>
      <c r="M30" s="16">
        <v>7</v>
      </c>
      <c r="N30" s="16">
        <v>6.5</v>
      </c>
      <c r="O30" s="16">
        <v>5</v>
      </c>
      <c r="P30" s="16">
        <f t="shared" si="2"/>
        <v>129.5</v>
      </c>
    </row>
    <row r="31" spans="1:16" ht="15">
      <c r="A31" s="14">
        <v>6</v>
      </c>
      <c r="B31" s="15" t="s">
        <v>63</v>
      </c>
      <c r="C31" s="17"/>
      <c r="D31" s="16">
        <v>7</v>
      </c>
      <c r="E31" s="16">
        <v>6</v>
      </c>
      <c r="F31" s="16">
        <v>6.5</v>
      </c>
      <c r="G31" s="16">
        <v>6</v>
      </c>
      <c r="H31" s="16">
        <f t="shared" si="1"/>
        <v>129.5</v>
      </c>
      <c r="I31" s="34">
        <v>7</v>
      </c>
      <c r="J31" s="34">
        <v>7.5</v>
      </c>
      <c r="K31" s="34">
        <v>8</v>
      </c>
      <c r="L31" s="16">
        <f t="shared" si="3"/>
        <v>157.5</v>
      </c>
      <c r="M31" s="16">
        <v>8</v>
      </c>
      <c r="N31" s="16">
        <v>7</v>
      </c>
      <c r="O31" s="16">
        <v>6</v>
      </c>
      <c r="P31" s="16">
        <f t="shared" si="2"/>
        <v>147</v>
      </c>
    </row>
    <row r="32" spans="1:16" ht="15">
      <c r="A32" s="14">
        <v>7</v>
      </c>
      <c r="B32" s="15" t="s">
        <v>64</v>
      </c>
      <c r="C32" s="17"/>
      <c r="D32" s="16">
        <v>7</v>
      </c>
      <c r="E32" s="16">
        <v>6</v>
      </c>
      <c r="F32" s="16">
        <v>6</v>
      </c>
      <c r="G32" s="16">
        <v>6.5</v>
      </c>
      <c r="H32" s="16">
        <f t="shared" si="1"/>
        <v>129.5</v>
      </c>
      <c r="I32" s="34">
        <v>0</v>
      </c>
      <c r="J32" s="34">
        <v>0</v>
      </c>
      <c r="K32" s="34">
        <v>0</v>
      </c>
      <c r="L32" s="16">
        <f t="shared" si="3"/>
        <v>0</v>
      </c>
      <c r="M32" s="16">
        <v>6.5</v>
      </c>
      <c r="N32" s="16">
        <v>6</v>
      </c>
      <c r="O32" s="16">
        <v>6</v>
      </c>
      <c r="P32" s="16">
        <f t="shared" si="2"/>
        <v>129.5</v>
      </c>
    </row>
    <row r="33" spans="1:16" ht="15">
      <c r="A33" s="14">
        <v>8</v>
      </c>
      <c r="B33" s="15" t="s">
        <v>65</v>
      </c>
      <c r="C33" s="15" t="s">
        <v>66</v>
      </c>
      <c r="D33" s="16">
        <v>7</v>
      </c>
      <c r="E33" s="16">
        <v>7</v>
      </c>
      <c r="F33" s="16">
        <v>7</v>
      </c>
      <c r="G33" s="16">
        <v>7</v>
      </c>
      <c r="H33" s="16">
        <f t="shared" si="1"/>
        <v>147</v>
      </c>
      <c r="I33" s="34">
        <v>8</v>
      </c>
      <c r="J33" s="34">
        <v>8</v>
      </c>
      <c r="K33" s="34">
        <v>8.5</v>
      </c>
      <c r="L33" s="16">
        <f t="shared" si="3"/>
        <v>171.5</v>
      </c>
      <c r="M33" s="16">
        <v>7.5</v>
      </c>
      <c r="N33" s="16">
        <v>6.5</v>
      </c>
      <c r="O33" s="16">
        <v>7</v>
      </c>
      <c r="P33" s="16">
        <f t="shared" si="2"/>
        <v>147</v>
      </c>
    </row>
    <row r="34" spans="1:16" ht="15">
      <c r="A34" s="17"/>
      <c r="B34" s="17"/>
      <c r="C34" s="15" t="s">
        <v>67</v>
      </c>
      <c r="D34" s="16">
        <v>7</v>
      </c>
      <c r="E34" s="16">
        <v>6.5</v>
      </c>
      <c r="F34" s="16">
        <v>6.5</v>
      </c>
      <c r="G34" s="16">
        <v>6.5</v>
      </c>
      <c r="H34" s="16">
        <f t="shared" si="1"/>
        <v>136.5</v>
      </c>
      <c r="I34" s="34">
        <v>7</v>
      </c>
      <c r="J34" s="34">
        <v>6.5</v>
      </c>
      <c r="K34" s="34">
        <v>7</v>
      </c>
      <c r="L34" s="16">
        <f t="shared" si="3"/>
        <v>143.5</v>
      </c>
      <c r="M34" s="16">
        <v>6</v>
      </c>
      <c r="N34" s="16">
        <v>6</v>
      </c>
      <c r="O34" s="16">
        <v>6.5</v>
      </c>
      <c r="P34" s="16">
        <f t="shared" si="2"/>
        <v>129.5</v>
      </c>
    </row>
    <row r="35" spans="1:16" ht="15">
      <c r="A35" s="17"/>
      <c r="B35" s="17"/>
      <c r="C35" s="14" t="s">
        <v>68</v>
      </c>
      <c r="D35" s="16">
        <v>11</v>
      </c>
      <c r="E35" s="16">
        <v>5.5</v>
      </c>
      <c r="F35" s="16">
        <v>5.5</v>
      </c>
      <c r="G35" s="16">
        <v>5</v>
      </c>
      <c r="H35" s="16">
        <f t="shared" si="1"/>
        <v>176</v>
      </c>
      <c r="I35" s="34">
        <v>6</v>
      </c>
      <c r="J35" s="34">
        <v>6</v>
      </c>
      <c r="K35" s="34">
        <v>6</v>
      </c>
      <c r="L35" s="16">
        <f t="shared" si="3"/>
        <v>198</v>
      </c>
      <c r="M35" s="16">
        <v>7.5</v>
      </c>
      <c r="N35" s="16">
        <v>7</v>
      </c>
      <c r="O35" s="16">
        <v>7.5</v>
      </c>
      <c r="P35" s="16">
        <f t="shared" si="2"/>
        <v>242</v>
      </c>
    </row>
    <row r="36" spans="1:16" ht="15">
      <c r="A36" s="17"/>
      <c r="B36" s="17"/>
      <c r="C36" s="17"/>
      <c r="D36" s="16">
        <v>4</v>
      </c>
      <c r="E36" s="16">
        <v>6.5</v>
      </c>
      <c r="F36" s="16">
        <v>6.5</v>
      </c>
      <c r="G36" s="16">
        <v>7</v>
      </c>
      <c r="H36" s="16">
        <f t="shared" si="1"/>
        <v>80</v>
      </c>
      <c r="I36" s="34">
        <v>6.5</v>
      </c>
      <c r="J36" s="34">
        <v>6.5</v>
      </c>
      <c r="K36" s="34">
        <v>6.5</v>
      </c>
      <c r="L36" s="16">
        <f t="shared" si="3"/>
        <v>78</v>
      </c>
      <c r="M36" s="16">
        <v>6.5</v>
      </c>
      <c r="N36" s="16">
        <v>6.5</v>
      </c>
      <c r="O36" s="16">
        <v>6.5</v>
      </c>
      <c r="P36" s="16">
        <f t="shared" si="2"/>
        <v>78</v>
      </c>
    </row>
    <row r="37" spans="1:16" ht="15">
      <c r="A37" s="17"/>
      <c r="B37" s="17"/>
      <c r="C37" s="17"/>
      <c r="D37" s="16">
        <v>9</v>
      </c>
      <c r="E37" s="16">
        <v>7</v>
      </c>
      <c r="F37" s="16">
        <v>7</v>
      </c>
      <c r="G37" s="16">
        <v>7</v>
      </c>
      <c r="H37" s="16">
        <f t="shared" si="1"/>
        <v>189</v>
      </c>
      <c r="I37" s="34">
        <v>7</v>
      </c>
      <c r="J37" s="34">
        <v>7</v>
      </c>
      <c r="K37" s="34">
        <v>7</v>
      </c>
      <c r="L37" s="16">
        <f t="shared" si="3"/>
        <v>189</v>
      </c>
      <c r="M37" s="16">
        <v>7</v>
      </c>
      <c r="N37" s="16">
        <v>7</v>
      </c>
      <c r="O37" s="16">
        <v>7</v>
      </c>
      <c r="P37" s="16">
        <f t="shared" si="2"/>
        <v>189</v>
      </c>
    </row>
    <row r="38" spans="1:16" ht="15">
      <c r="A38" s="17"/>
      <c r="B38" s="17"/>
      <c r="C38" s="17"/>
      <c r="D38" s="16">
        <v>9</v>
      </c>
      <c r="E38" s="16">
        <v>5.5</v>
      </c>
      <c r="F38" s="16">
        <v>5.5</v>
      </c>
      <c r="G38" s="16">
        <v>5.5</v>
      </c>
      <c r="H38" s="16">
        <f t="shared" si="1"/>
        <v>148.5</v>
      </c>
      <c r="I38" s="34">
        <v>5</v>
      </c>
      <c r="J38" s="34">
        <v>5</v>
      </c>
      <c r="K38" s="34">
        <v>5</v>
      </c>
      <c r="L38" s="16">
        <f t="shared" si="3"/>
        <v>135</v>
      </c>
      <c r="M38" s="16">
        <v>6</v>
      </c>
      <c r="N38" s="16">
        <v>6</v>
      </c>
      <c r="O38" s="16">
        <v>6</v>
      </c>
      <c r="P38" s="16">
        <f t="shared" si="2"/>
        <v>162</v>
      </c>
    </row>
    <row r="39" spans="1:16" ht="15">
      <c r="A39" s="17"/>
      <c r="B39" s="17"/>
      <c r="C39" s="17"/>
      <c r="D39" s="16">
        <v>0</v>
      </c>
      <c r="E39" s="16"/>
      <c r="F39" s="16"/>
      <c r="G39" s="16"/>
      <c r="H39" s="16">
        <f t="shared" si="1"/>
        <v>0</v>
      </c>
      <c r="I39" s="16"/>
      <c r="J39" s="16"/>
      <c r="K39" s="16"/>
      <c r="L39" s="16">
        <f t="shared" si="3"/>
        <v>0</v>
      </c>
      <c r="M39" s="16"/>
      <c r="N39" s="16"/>
      <c r="O39" s="16"/>
      <c r="P39" s="16">
        <f t="shared" si="2"/>
        <v>0</v>
      </c>
    </row>
    <row r="40" spans="2:16" ht="15.75">
      <c r="B40" s="3" t="s">
        <v>60</v>
      </c>
      <c r="H40" s="11">
        <f>SUM(H26:H39)</f>
        <v>1843.5</v>
      </c>
      <c r="L40" s="11">
        <f>SUM(L26:L39)</f>
        <v>1880.5</v>
      </c>
      <c r="P40" s="11">
        <f>SUM(P26:P39)</f>
        <v>1942</v>
      </c>
    </row>
  </sheetData>
  <sheetProtection/>
  <mergeCells count="14">
    <mergeCell ref="M1:N1"/>
    <mergeCell ref="O1:P1"/>
    <mergeCell ref="H2:I2"/>
    <mergeCell ref="J2:K2"/>
    <mergeCell ref="M2:N2"/>
    <mergeCell ref="O2:P2"/>
    <mergeCell ref="D4:H4"/>
    <mergeCell ref="E5:G5"/>
    <mergeCell ref="E24:G24"/>
    <mergeCell ref="I24:K24"/>
    <mergeCell ref="M24:O24"/>
    <mergeCell ref="E1:G2"/>
    <mergeCell ref="H1:I1"/>
    <mergeCell ref="J1:K1"/>
  </mergeCells>
  <printOptions/>
  <pageMargins left="0.393700787401575" right="0" top="0.196850393700787" bottom="0" header="0" footer="0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6">
      <selection activeCell="P38" sqref="P38"/>
    </sheetView>
  </sheetViews>
  <sheetFormatPr defaultColWidth="9.140625" defaultRowHeight="15"/>
  <cols>
    <col min="1" max="1" width="5.7109375" style="0" customWidth="1"/>
    <col min="2" max="2" width="27.7109375" style="0" customWidth="1"/>
    <col min="3" max="3" width="17.7109375" style="0" customWidth="1"/>
    <col min="4" max="4" width="6.28125" style="0" customWidth="1"/>
    <col min="5" max="7" width="4.7109375" style="0" customWidth="1"/>
    <col min="8" max="8" width="10.28125" style="0" customWidth="1"/>
    <col min="9" max="11" width="4.7109375" style="0" customWidth="1"/>
    <col min="12" max="12" width="10.28125" style="0" customWidth="1"/>
    <col min="13" max="15" width="4.7109375" style="0" customWidth="1"/>
    <col min="16" max="16" width="10.28125" style="0" customWidth="1"/>
  </cols>
  <sheetData>
    <row r="1" spans="2:16" ht="15">
      <c r="B1" s="4" t="s">
        <v>2</v>
      </c>
      <c r="E1" s="47" t="s">
        <v>69</v>
      </c>
      <c r="F1" s="43"/>
      <c r="G1" s="43"/>
      <c r="H1" s="50" t="s">
        <v>44</v>
      </c>
      <c r="I1" s="51"/>
      <c r="J1" s="52" t="s">
        <v>10</v>
      </c>
      <c r="K1" s="51"/>
      <c r="L1" s="19" t="s">
        <v>11</v>
      </c>
      <c r="M1" s="52" t="s">
        <v>12</v>
      </c>
      <c r="N1" s="51"/>
      <c r="O1" s="52" t="s">
        <v>13</v>
      </c>
      <c r="P1" s="53"/>
    </row>
    <row r="2" spans="1:16" ht="21" thickBot="1">
      <c r="A2" s="7" t="s">
        <v>14</v>
      </c>
      <c r="B2" s="5" t="s">
        <v>0</v>
      </c>
      <c r="C2" s="1" t="s">
        <v>1</v>
      </c>
      <c r="E2" s="48"/>
      <c r="F2" s="49"/>
      <c r="G2" s="49"/>
      <c r="H2" s="54">
        <f>H22</f>
        <v>2658.6</v>
      </c>
      <c r="I2" s="39"/>
      <c r="J2" s="38">
        <f>H40</f>
        <v>2109</v>
      </c>
      <c r="K2" s="39"/>
      <c r="L2" s="20">
        <f>L40</f>
        <v>2429.5</v>
      </c>
      <c r="M2" s="38">
        <f>P40</f>
        <v>2444.5</v>
      </c>
      <c r="N2" s="39"/>
      <c r="O2" s="40">
        <f>H2+(SUM(J2:M2)-MIN(J2:M2))/2</f>
        <v>5095.6</v>
      </c>
      <c r="P2" s="41"/>
    </row>
    <row r="3" ht="15.75" thickBot="1"/>
    <row r="4" spans="1:8" ht="15.75" thickBot="1">
      <c r="A4" s="8" t="s">
        <v>42</v>
      </c>
      <c r="C4" s="9" t="s">
        <v>43</v>
      </c>
      <c r="D4" s="42" t="s">
        <v>44</v>
      </c>
      <c r="E4" s="43"/>
      <c r="F4" s="43"/>
      <c r="G4" s="43"/>
      <c r="H4" s="44"/>
    </row>
    <row r="5" spans="1:7" ht="18">
      <c r="A5" s="7">
        <v>7</v>
      </c>
      <c r="B5" s="10" t="s">
        <v>34</v>
      </c>
      <c r="C5" s="7" t="s">
        <v>35</v>
      </c>
      <c r="E5" s="45" t="s">
        <v>45</v>
      </c>
      <c r="F5" s="43"/>
      <c r="G5" s="46"/>
    </row>
    <row r="6" spans="4:8" ht="15">
      <c r="D6" s="12" t="s">
        <v>46</v>
      </c>
      <c r="E6" s="12">
        <v>1</v>
      </c>
      <c r="F6" s="12">
        <v>2</v>
      </c>
      <c r="G6" s="12">
        <v>3</v>
      </c>
      <c r="H6" s="13" t="s">
        <v>47</v>
      </c>
    </row>
    <row r="7" spans="1:8" ht="15">
      <c r="A7" s="14">
        <v>1</v>
      </c>
      <c r="B7" s="15" t="s">
        <v>48</v>
      </c>
      <c r="C7" s="15" t="s">
        <v>49</v>
      </c>
      <c r="D7" s="16">
        <v>13</v>
      </c>
      <c r="E7" s="16">
        <v>8.3</v>
      </c>
      <c r="F7" s="16">
        <v>8.5</v>
      </c>
      <c r="G7" s="16">
        <v>8</v>
      </c>
      <c r="H7" s="16">
        <f aca="true" t="shared" si="0" ref="H7:H21">(E7+F7+G7)*D7</f>
        <v>322.40000000000003</v>
      </c>
    </row>
    <row r="8" spans="1:8" ht="15">
      <c r="A8" s="17"/>
      <c r="B8" s="17"/>
      <c r="C8" s="15" t="s">
        <v>50</v>
      </c>
      <c r="D8" s="16">
        <v>13</v>
      </c>
      <c r="E8" s="16">
        <v>8.3</v>
      </c>
      <c r="F8" s="16">
        <v>8</v>
      </c>
      <c r="G8" s="16">
        <v>8.5</v>
      </c>
      <c r="H8" s="16">
        <f t="shared" si="0"/>
        <v>322.40000000000003</v>
      </c>
    </row>
    <row r="9" spans="1:8" ht="15">
      <c r="A9" s="17"/>
      <c r="B9" s="17"/>
      <c r="C9" s="15" t="s">
        <v>51</v>
      </c>
      <c r="D9" s="16">
        <v>13</v>
      </c>
      <c r="E9" s="16">
        <v>8.6</v>
      </c>
      <c r="F9" s="16">
        <v>8.5</v>
      </c>
      <c r="G9" s="16">
        <v>8.5</v>
      </c>
      <c r="H9" s="16">
        <f t="shared" si="0"/>
        <v>332.8</v>
      </c>
    </row>
    <row r="10" spans="1:8" ht="15">
      <c r="A10" s="14">
        <v>2</v>
      </c>
      <c r="B10" s="15" t="s">
        <v>52</v>
      </c>
      <c r="C10" s="15" t="s">
        <v>53</v>
      </c>
      <c r="D10" s="16">
        <v>20</v>
      </c>
      <c r="E10" s="16">
        <v>10</v>
      </c>
      <c r="F10" s="16">
        <v>10</v>
      </c>
      <c r="G10" s="16">
        <v>10</v>
      </c>
      <c r="H10" s="16">
        <f t="shared" si="0"/>
        <v>600</v>
      </c>
    </row>
    <row r="11" spans="1:8" ht="15">
      <c r="A11" s="17"/>
      <c r="B11" s="17"/>
      <c r="C11" s="15" t="s">
        <v>54</v>
      </c>
      <c r="D11" s="16">
        <v>7</v>
      </c>
      <c r="E11" s="16">
        <v>9.1</v>
      </c>
      <c r="F11" s="16">
        <v>7.5</v>
      </c>
      <c r="G11" s="16">
        <v>9</v>
      </c>
      <c r="H11" s="16">
        <f t="shared" si="0"/>
        <v>179.20000000000002</v>
      </c>
    </row>
    <row r="12" spans="1:8" ht="15">
      <c r="A12" s="14">
        <v>3</v>
      </c>
      <c r="B12" s="15" t="s">
        <v>55</v>
      </c>
      <c r="C12" s="15" t="s">
        <v>53</v>
      </c>
      <c r="D12" s="16">
        <v>3</v>
      </c>
      <c r="E12" s="16">
        <v>7.2</v>
      </c>
      <c r="F12" s="16">
        <v>8.5</v>
      </c>
      <c r="G12" s="16">
        <v>7</v>
      </c>
      <c r="H12" s="16">
        <f t="shared" si="0"/>
        <v>68.1</v>
      </c>
    </row>
    <row r="13" spans="1:8" ht="15">
      <c r="A13" s="17"/>
      <c r="B13" s="17"/>
      <c r="C13" s="15" t="s">
        <v>54</v>
      </c>
      <c r="D13" s="16">
        <v>10</v>
      </c>
      <c r="E13" s="16">
        <v>8.8</v>
      </c>
      <c r="F13" s="16">
        <v>8.5</v>
      </c>
      <c r="G13" s="16">
        <v>9</v>
      </c>
      <c r="H13" s="16">
        <f t="shared" si="0"/>
        <v>263</v>
      </c>
    </row>
    <row r="14" spans="1:8" ht="15">
      <c r="A14" s="14">
        <v>4</v>
      </c>
      <c r="B14" s="15" t="s">
        <v>56</v>
      </c>
      <c r="C14" s="17"/>
      <c r="D14" s="16">
        <v>5</v>
      </c>
      <c r="E14" s="16">
        <v>8.5</v>
      </c>
      <c r="F14" s="16">
        <v>8</v>
      </c>
      <c r="G14" s="16">
        <v>9</v>
      </c>
      <c r="H14" s="16">
        <f t="shared" si="0"/>
        <v>127.5</v>
      </c>
    </row>
    <row r="15" spans="1:8" ht="15">
      <c r="A15" s="14">
        <v>5</v>
      </c>
      <c r="B15" s="15" t="s">
        <v>57</v>
      </c>
      <c r="C15" s="15" t="s">
        <v>58</v>
      </c>
      <c r="D15" s="16">
        <v>16</v>
      </c>
      <c r="E15" s="16">
        <v>9.2</v>
      </c>
      <c r="F15" s="16">
        <v>9</v>
      </c>
      <c r="G15" s="16">
        <v>9.5</v>
      </c>
      <c r="H15" s="16">
        <f t="shared" si="0"/>
        <v>443.2</v>
      </c>
    </row>
    <row r="16" spans="1:8" ht="15">
      <c r="A16" s="17"/>
      <c r="B16" s="17"/>
      <c r="C16" s="15" t="s">
        <v>54</v>
      </c>
      <c r="D16" s="16">
        <v>0</v>
      </c>
      <c r="E16" s="16"/>
      <c r="F16" s="16"/>
      <c r="G16" s="16"/>
      <c r="H16" s="16">
        <f t="shared" si="0"/>
        <v>0</v>
      </c>
    </row>
    <row r="17" spans="1:8" ht="15">
      <c r="A17" s="14">
        <v>6</v>
      </c>
      <c r="B17" s="15" t="s">
        <v>59</v>
      </c>
      <c r="C17" s="15" t="s">
        <v>53</v>
      </c>
      <c r="D17" s="16">
        <v>0</v>
      </c>
      <c r="E17" s="16"/>
      <c r="F17" s="16"/>
      <c r="G17" s="16"/>
      <c r="H17" s="16">
        <f t="shared" si="0"/>
        <v>0</v>
      </c>
    </row>
    <row r="18" spans="1:8" ht="15">
      <c r="A18" s="17"/>
      <c r="B18" s="17"/>
      <c r="C18" s="15" t="s">
        <v>54</v>
      </c>
      <c r="D18" s="16">
        <v>0</v>
      </c>
      <c r="E18" s="16"/>
      <c r="F18" s="16"/>
      <c r="G18" s="16"/>
      <c r="H18" s="16">
        <f t="shared" si="0"/>
        <v>0</v>
      </c>
    </row>
    <row r="19" spans="1:8" ht="15">
      <c r="A19" s="17"/>
      <c r="B19" s="17"/>
      <c r="C19" s="17"/>
      <c r="D19" s="16">
        <v>0</v>
      </c>
      <c r="E19" s="16"/>
      <c r="F19" s="16"/>
      <c r="G19" s="16"/>
      <c r="H19" s="16">
        <f t="shared" si="0"/>
        <v>0</v>
      </c>
    </row>
    <row r="20" spans="1:8" ht="15">
      <c r="A20" s="17"/>
      <c r="B20" s="17"/>
      <c r="C20" s="17"/>
      <c r="D20" s="16">
        <v>0</v>
      </c>
      <c r="E20" s="16"/>
      <c r="F20" s="16"/>
      <c r="G20" s="16"/>
      <c r="H20" s="16">
        <f t="shared" si="0"/>
        <v>0</v>
      </c>
    </row>
    <row r="21" spans="1:8" ht="15">
      <c r="A21" s="17"/>
      <c r="B21" s="17"/>
      <c r="C21" s="17"/>
      <c r="D21" s="16"/>
      <c r="E21" s="16"/>
      <c r="F21" s="16"/>
      <c r="G21" s="16"/>
      <c r="H21" s="16">
        <f t="shared" si="0"/>
        <v>0</v>
      </c>
    </row>
    <row r="22" spans="2:8" ht="15.75">
      <c r="B22" s="3" t="s">
        <v>60</v>
      </c>
      <c r="H22" s="11">
        <f>SUM(H7:H21)</f>
        <v>2658.6</v>
      </c>
    </row>
    <row r="23" ht="15.75" thickBot="1"/>
    <row r="24" spans="1:16" ht="18">
      <c r="A24" s="7">
        <v>7</v>
      </c>
      <c r="B24" s="10" t="s">
        <v>34</v>
      </c>
      <c r="C24" s="7" t="s">
        <v>35</v>
      </c>
      <c r="E24" s="45" t="s">
        <v>45</v>
      </c>
      <c r="F24" s="43"/>
      <c r="G24" s="46"/>
      <c r="H24" s="18" t="s">
        <v>10</v>
      </c>
      <c r="I24" s="45" t="s">
        <v>45</v>
      </c>
      <c r="J24" s="43"/>
      <c r="K24" s="46"/>
      <c r="L24" s="18" t="s">
        <v>11</v>
      </c>
      <c r="M24" s="45" t="s">
        <v>45</v>
      </c>
      <c r="N24" s="43"/>
      <c r="O24" s="46"/>
      <c r="P24" s="18" t="s">
        <v>12</v>
      </c>
    </row>
    <row r="25" spans="4:16" ht="15">
      <c r="D25" s="12" t="s">
        <v>46</v>
      </c>
      <c r="E25" s="12">
        <v>1</v>
      </c>
      <c r="F25" s="12">
        <v>2</v>
      </c>
      <c r="G25" s="12">
        <v>3</v>
      </c>
      <c r="H25" s="13" t="s">
        <v>47</v>
      </c>
      <c r="I25" s="12">
        <v>1</v>
      </c>
      <c r="J25" s="12">
        <v>2</v>
      </c>
      <c r="K25" s="12">
        <v>3</v>
      </c>
      <c r="L25" s="13" t="s">
        <v>47</v>
      </c>
      <c r="M25" s="12">
        <v>1</v>
      </c>
      <c r="N25" s="12">
        <v>2</v>
      </c>
      <c r="O25" s="12">
        <v>3</v>
      </c>
      <c r="P25" s="13" t="s">
        <v>47</v>
      </c>
    </row>
    <row r="26" spans="1:16" ht="15">
      <c r="A26" s="14">
        <v>1</v>
      </c>
      <c r="B26" s="15" t="s">
        <v>61</v>
      </c>
      <c r="C26" s="17"/>
      <c r="D26" s="16">
        <v>11</v>
      </c>
      <c r="E26" s="16">
        <v>5.5</v>
      </c>
      <c r="F26" s="16">
        <v>5</v>
      </c>
      <c r="G26" s="16">
        <v>5</v>
      </c>
      <c r="H26" s="16">
        <f aca="true" t="shared" si="1" ref="H26:H39">(E26+F26+G26)*D26</f>
        <v>170.5</v>
      </c>
      <c r="I26" s="16">
        <v>7.5</v>
      </c>
      <c r="J26" s="16">
        <v>7.5</v>
      </c>
      <c r="K26" s="16">
        <v>7.5</v>
      </c>
      <c r="L26" s="16">
        <f aca="true" t="shared" si="2" ref="L26:L39">(I26+J26+K26)*D26</f>
        <v>247.5</v>
      </c>
      <c r="M26" s="16">
        <v>9</v>
      </c>
      <c r="N26" s="16">
        <v>9</v>
      </c>
      <c r="O26" s="16">
        <v>9</v>
      </c>
      <c r="P26" s="16">
        <f aca="true" t="shared" si="3" ref="P26:P39">(M26+N26+O26)*D26</f>
        <v>297</v>
      </c>
    </row>
    <row r="27" spans="1:16" ht="15">
      <c r="A27" s="14">
        <v>2</v>
      </c>
      <c r="B27" s="15" t="s">
        <v>62</v>
      </c>
      <c r="C27" s="17"/>
      <c r="D27" s="16">
        <v>7</v>
      </c>
      <c r="E27" s="16">
        <v>7</v>
      </c>
      <c r="F27" s="16">
        <v>6</v>
      </c>
      <c r="G27" s="16">
        <v>5.5</v>
      </c>
      <c r="H27" s="16">
        <f t="shared" si="1"/>
        <v>129.5</v>
      </c>
      <c r="I27" s="16">
        <v>8</v>
      </c>
      <c r="J27" s="16">
        <v>8</v>
      </c>
      <c r="K27" s="16">
        <v>8</v>
      </c>
      <c r="L27" s="16">
        <f t="shared" si="2"/>
        <v>168</v>
      </c>
      <c r="M27" s="16">
        <v>8.5</v>
      </c>
      <c r="N27" s="16">
        <v>8.5</v>
      </c>
      <c r="O27" s="16">
        <v>8.5</v>
      </c>
      <c r="P27" s="16">
        <f t="shared" si="3"/>
        <v>178.5</v>
      </c>
    </row>
    <row r="28" spans="1:16" ht="15">
      <c r="A28" s="14">
        <v>3</v>
      </c>
      <c r="B28" s="15" t="s">
        <v>63</v>
      </c>
      <c r="C28" s="17"/>
      <c r="D28" s="16">
        <v>7</v>
      </c>
      <c r="E28" s="16">
        <v>7.5</v>
      </c>
      <c r="F28" s="16">
        <v>6</v>
      </c>
      <c r="G28" s="16">
        <v>6.5</v>
      </c>
      <c r="H28" s="16">
        <f t="shared" si="1"/>
        <v>140</v>
      </c>
      <c r="I28" s="16">
        <v>8.5</v>
      </c>
      <c r="J28" s="16">
        <v>8.5</v>
      </c>
      <c r="K28" s="16">
        <v>9</v>
      </c>
      <c r="L28" s="16">
        <f t="shared" si="2"/>
        <v>182</v>
      </c>
      <c r="M28" s="16">
        <v>9.5</v>
      </c>
      <c r="N28" s="16">
        <v>9.5</v>
      </c>
      <c r="O28" s="16">
        <v>9.5</v>
      </c>
      <c r="P28" s="16">
        <f t="shared" si="3"/>
        <v>199.5</v>
      </c>
    </row>
    <row r="29" spans="1:16" ht="15">
      <c r="A29" s="14">
        <v>4</v>
      </c>
      <c r="B29" s="15" t="s">
        <v>63</v>
      </c>
      <c r="C29" s="17"/>
      <c r="D29" s="16">
        <v>7</v>
      </c>
      <c r="E29" s="16">
        <v>7</v>
      </c>
      <c r="F29" s="16">
        <v>8.5</v>
      </c>
      <c r="G29" s="16">
        <v>7.5</v>
      </c>
      <c r="H29" s="16">
        <f t="shared" si="1"/>
        <v>161</v>
      </c>
      <c r="I29" s="16">
        <v>7.5</v>
      </c>
      <c r="J29" s="16">
        <v>7.5</v>
      </c>
      <c r="K29" s="16">
        <v>8.5</v>
      </c>
      <c r="L29" s="16">
        <f t="shared" si="2"/>
        <v>164.5</v>
      </c>
      <c r="M29" s="16">
        <v>7.5</v>
      </c>
      <c r="N29" s="16">
        <v>7.5</v>
      </c>
      <c r="O29" s="16">
        <v>7.5</v>
      </c>
      <c r="P29" s="16">
        <f t="shared" si="3"/>
        <v>157.5</v>
      </c>
    </row>
    <row r="30" spans="1:16" ht="15">
      <c r="A30" s="14">
        <v>5</v>
      </c>
      <c r="B30" s="15" t="s">
        <v>63</v>
      </c>
      <c r="C30" s="17"/>
      <c r="D30" s="16">
        <v>7</v>
      </c>
      <c r="E30" s="16">
        <v>8</v>
      </c>
      <c r="F30" s="16">
        <v>8</v>
      </c>
      <c r="G30" s="16">
        <v>8</v>
      </c>
      <c r="H30" s="16">
        <f t="shared" si="1"/>
        <v>168</v>
      </c>
      <c r="I30" s="16">
        <v>8</v>
      </c>
      <c r="J30" s="16">
        <v>8</v>
      </c>
      <c r="K30" s="16">
        <v>8.5</v>
      </c>
      <c r="L30" s="16">
        <f t="shared" si="2"/>
        <v>171.5</v>
      </c>
      <c r="M30" s="16">
        <v>6.5</v>
      </c>
      <c r="N30" s="16">
        <v>6.5</v>
      </c>
      <c r="O30" s="16">
        <v>6.5</v>
      </c>
      <c r="P30" s="16">
        <f t="shared" si="3"/>
        <v>136.5</v>
      </c>
    </row>
    <row r="31" spans="1:16" ht="15">
      <c r="A31" s="14">
        <v>6</v>
      </c>
      <c r="B31" s="15" t="s">
        <v>63</v>
      </c>
      <c r="C31" s="17"/>
      <c r="D31" s="16">
        <v>7</v>
      </c>
      <c r="E31" s="16">
        <v>7.5</v>
      </c>
      <c r="F31" s="16">
        <v>7</v>
      </c>
      <c r="G31" s="16">
        <v>7</v>
      </c>
      <c r="H31" s="16">
        <f t="shared" si="1"/>
        <v>150.5</v>
      </c>
      <c r="I31" s="16">
        <v>8.5</v>
      </c>
      <c r="J31" s="16">
        <v>7.5</v>
      </c>
      <c r="K31" s="16">
        <v>8</v>
      </c>
      <c r="L31" s="16">
        <f t="shared" si="2"/>
        <v>168</v>
      </c>
      <c r="M31" s="16">
        <v>9</v>
      </c>
      <c r="N31" s="16">
        <v>9</v>
      </c>
      <c r="O31" s="16">
        <v>9</v>
      </c>
      <c r="P31" s="16">
        <f t="shared" si="3"/>
        <v>189</v>
      </c>
    </row>
    <row r="32" spans="1:16" ht="15">
      <c r="A32" s="14">
        <v>7</v>
      </c>
      <c r="B32" s="15" t="s">
        <v>64</v>
      </c>
      <c r="C32" s="17"/>
      <c r="D32" s="16">
        <v>7</v>
      </c>
      <c r="E32" s="16">
        <v>7.5</v>
      </c>
      <c r="F32" s="16">
        <v>8</v>
      </c>
      <c r="G32" s="16">
        <v>7.5</v>
      </c>
      <c r="H32" s="16">
        <f t="shared" si="1"/>
        <v>161</v>
      </c>
      <c r="I32" s="16">
        <v>7.5</v>
      </c>
      <c r="J32" s="16">
        <v>7.5</v>
      </c>
      <c r="K32" s="16">
        <v>8.5</v>
      </c>
      <c r="L32" s="16">
        <f t="shared" si="2"/>
        <v>164.5</v>
      </c>
      <c r="M32" s="16">
        <v>7</v>
      </c>
      <c r="N32" s="16">
        <v>7</v>
      </c>
      <c r="O32" s="16">
        <v>7</v>
      </c>
      <c r="P32" s="16">
        <f t="shared" si="3"/>
        <v>147</v>
      </c>
    </row>
    <row r="33" spans="1:16" ht="15">
      <c r="A33" s="14">
        <v>8</v>
      </c>
      <c r="B33" s="15" t="s">
        <v>65</v>
      </c>
      <c r="C33" s="15" t="s">
        <v>66</v>
      </c>
      <c r="D33" s="16">
        <v>7</v>
      </c>
      <c r="E33" s="16">
        <v>8.5</v>
      </c>
      <c r="F33" s="16">
        <v>9</v>
      </c>
      <c r="G33" s="16">
        <v>8</v>
      </c>
      <c r="H33" s="16">
        <f t="shared" si="1"/>
        <v>178.5</v>
      </c>
      <c r="I33" s="16">
        <v>9</v>
      </c>
      <c r="J33" s="16">
        <v>9</v>
      </c>
      <c r="K33" s="16">
        <v>9</v>
      </c>
      <c r="L33" s="16">
        <f t="shared" si="2"/>
        <v>189</v>
      </c>
      <c r="M33" s="16">
        <v>8</v>
      </c>
      <c r="N33" s="16">
        <v>8.5</v>
      </c>
      <c r="O33" s="16">
        <v>8</v>
      </c>
      <c r="P33" s="16">
        <f t="shared" si="3"/>
        <v>171.5</v>
      </c>
    </row>
    <row r="34" spans="1:16" ht="15">
      <c r="A34" s="17"/>
      <c r="B34" s="17"/>
      <c r="C34" s="15" t="s">
        <v>67</v>
      </c>
      <c r="D34" s="16">
        <v>7</v>
      </c>
      <c r="E34" s="16">
        <v>6.5</v>
      </c>
      <c r="F34" s="16">
        <v>6.5</v>
      </c>
      <c r="G34" s="16">
        <v>6.5</v>
      </c>
      <c r="H34" s="16">
        <f t="shared" si="1"/>
        <v>136.5</v>
      </c>
      <c r="I34" s="16">
        <v>8</v>
      </c>
      <c r="J34" s="16">
        <v>8</v>
      </c>
      <c r="K34" s="16">
        <v>7.5</v>
      </c>
      <c r="L34" s="16">
        <f t="shared" si="2"/>
        <v>164.5</v>
      </c>
      <c r="M34" s="16">
        <v>8</v>
      </c>
      <c r="N34" s="16">
        <v>7.5</v>
      </c>
      <c r="O34" s="16">
        <v>7.5</v>
      </c>
      <c r="P34" s="16">
        <f t="shared" si="3"/>
        <v>161</v>
      </c>
    </row>
    <row r="35" spans="1:16" ht="15">
      <c r="A35" s="17"/>
      <c r="B35" s="17"/>
      <c r="C35" s="14" t="s">
        <v>68</v>
      </c>
      <c r="D35" s="16">
        <v>11</v>
      </c>
      <c r="E35" s="16">
        <v>7.5</v>
      </c>
      <c r="F35" s="16">
        <v>7</v>
      </c>
      <c r="G35" s="16">
        <v>7.5</v>
      </c>
      <c r="H35" s="16">
        <f t="shared" si="1"/>
        <v>242</v>
      </c>
      <c r="I35" s="16">
        <v>9.5</v>
      </c>
      <c r="J35" s="16">
        <v>9.5</v>
      </c>
      <c r="K35" s="16">
        <v>9.5</v>
      </c>
      <c r="L35" s="16">
        <f t="shared" si="2"/>
        <v>313.5</v>
      </c>
      <c r="M35" s="16">
        <v>9</v>
      </c>
      <c r="N35" s="16">
        <v>9</v>
      </c>
      <c r="O35" s="16">
        <v>9</v>
      </c>
      <c r="P35" s="16">
        <f t="shared" si="3"/>
        <v>297</v>
      </c>
    </row>
    <row r="36" spans="1:16" ht="15">
      <c r="A36" s="17"/>
      <c r="B36" s="17"/>
      <c r="C36" s="17"/>
      <c r="D36" s="16">
        <v>4</v>
      </c>
      <c r="E36" s="16">
        <v>7</v>
      </c>
      <c r="F36" s="16">
        <v>6.5</v>
      </c>
      <c r="G36" s="16">
        <v>6.5</v>
      </c>
      <c r="H36" s="16">
        <f t="shared" si="1"/>
        <v>80</v>
      </c>
      <c r="I36" s="16">
        <v>6.5</v>
      </c>
      <c r="J36" s="16">
        <v>6.5</v>
      </c>
      <c r="K36" s="16">
        <v>6.5</v>
      </c>
      <c r="L36" s="16">
        <f t="shared" si="2"/>
        <v>78</v>
      </c>
      <c r="M36" s="16">
        <v>6.5</v>
      </c>
      <c r="N36" s="16">
        <v>6.5</v>
      </c>
      <c r="O36" s="16">
        <v>6.5</v>
      </c>
      <c r="P36" s="16">
        <f t="shared" si="3"/>
        <v>78</v>
      </c>
    </row>
    <row r="37" spans="1:16" ht="15">
      <c r="A37" s="17"/>
      <c r="B37" s="17"/>
      <c r="C37" s="17"/>
      <c r="D37" s="16">
        <v>9</v>
      </c>
      <c r="E37" s="16">
        <v>7.5</v>
      </c>
      <c r="F37" s="16">
        <v>7.5</v>
      </c>
      <c r="G37" s="16">
        <v>7.5</v>
      </c>
      <c r="H37" s="16">
        <f t="shared" si="1"/>
        <v>202.5</v>
      </c>
      <c r="I37" s="16">
        <v>7.5</v>
      </c>
      <c r="J37" s="16">
        <v>7.5</v>
      </c>
      <c r="K37" s="16">
        <v>7.5</v>
      </c>
      <c r="L37" s="16">
        <f t="shared" si="2"/>
        <v>202.5</v>
      </c>
      <c r="M37" s="16">
        <v>8</v>
      </c>
      <c r="N37" s="16">
        <v>8</v>
      </c>
      <c r="O37" s="16">
        <v>8</v>
      </c>
      <c r="P37" s="16">
        <f t="shared" si="3"/>
        <v>216</v>
      </c>
    </row>
    <row r="38" spans="1:16" ht="15">
      <c r="A38" s="17"/>
      <c r="B38" s="17"/>
      <c r="C38" s="17"/>
      <c r="D38" s="16">
        <v>9</v>
      </c>
      <c r="E38" s="16">
        <v>7</v>
      </c>
      <c r="F38" s="16">
        <v>7</v>
      </c>
      <c r="G38" s="16">
        <v>7</v>
      </c>
      <c r="H38" s="16">
        <f t="shared" si="1"/>
        <v>189</v>
      </c>
      <c r="I38" s="16">
        <v>8</v>
      </c>
      <c r="J38" s="16">
        <v>8</v>
      </c>
      <c r="K38" s="16">
        <v>8</v>
      </c>
      <c r="L38" s="16">
        <f t="shared" si="2"/>
        <v>216</v>
      </c>
      <c r="M38" s="16">
        <v>8</v>
      </c>
      <c r="N38" s="16">
        <v>8</v>
      </c>
      <c r="O38" s="16">
        <v>8</v>
      </c>
      <c r="P38" s="16">
        <f t="shared" si="3"/>
        <v>216</v>
      </c>
    </row>
    <row r="39" spans="1:16" ht="15">
      <c r="A39" s="17"/>
      <c r="B39" s="17"/>
      <c r="C39" s="17"/>
      <c r="D39" s="16">
        <v>0</v>
      </c>
      <c r="E39" s="16"/>
      <c r="F39" s="16"/>
      <c r="G39" s="16"/>
      <c r="H39" s="16">
        <f t="shared" si="1"/>
        <v>0</v>
      </c>
      <c r="I39" s="16"/>
      <c r="J39" s="16"/>
      <c r="K39" s="16"/>
      <c r="L39" s="16">
        <f t="shared" si="2"/>
        <v>0</v>
      </c>
      <c r="M39" s="16"/>
      <c r="N39" s="16"/>
      <c r="O39" s="16"/>
      <c r="P39" s="16">
        <f t="shared" si="3"/>
        <v>0</v>
      </c>
    </row>
    <row r="40" spans="2:16" ht="15.75">
      <c r="B40" s="3" t="s">
        <v>60</v>
      </c>
      <c r="H40" s="11">
        <f>SUM(H26:H39)</f>
        <v>2109</v>
      </c>
      <c r="L40" s="11">
        <f>SUM(L26:L39)</f>
        <v>2429.5</v>
      </c>
      <c r="N40" s="34"/>
      <c r="P40" s="11">
        <f>SUM(P26:P39)</f>
        <v>2444.5</v>
      </c>
    </row>
  </sheetData>
  <sheetProtection/>
  <mergeCells count="14">
    <mergeCell ref="M1:N1"/>
    <mergeCell ref="O1:P1"/>
    <mergeCell ref="H2:I2"/>
    <mergeCell ref="J2:K2"/>
    <mergeCell ref="M2:N2"/>
    <mergeCell ref="O2:P2"/>
    <mergeCell ref="D4:H4"/>
    <mergeCell ref="E5:G5"/>
    <mergeCell ref="E24:G24"/>
    <mergeCell ref="I24:K24"/>
    <mergeCell ref="M24:O24"/>
    <mergeCell ref="E1:G2"/>
    <mergeCell ref="H1:I1"/>
    <mergeCell ref="J1:K1"/>
  </mergeCells>
  <printOptions/>
  <pageMargins left="0.393700787401575" right="0" top="0.196850393700787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crc</dc:creator>
  <cp:keywords/>
  <dc:description/>
  <cp:lastModifiedBy>crc</cp:lastModifiedBy>
  <cp:lastPrinted>2018-05-20T13:41:58Z</cp:lastPrinted>
  <dcterms:created xsi:type="dcterms:W3CDTF">2018-05-19T07:58:47Z</dcterms:created>
  <dcterms:modified xsi:type="dcterms:W3CDTF">2018-05-20T15:11:28Z</dcterms:modified>
  <cp:category/>
  <cp:version/>
  <cp:contentType/>
  <cp:contentStatus/>
</cp:coreProperties>
</file>